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'Лист3'!$A$1:$O$1297</definedName>
  </definedNames>
  <calcPr fullCalcOnLoad="1"/>
</workbook>
</file>

<file path=xl/sharedStrings.xml><?xml version="1.0" encoding="utf-8"?>
<sst xmlns="http://schemas.openxmlformats.org/spreadsheetml/2006/main" count="7345" uniqueCount="740">
  <si>
    <t>Итого канцтовары:</t>
  </si>
  <si>
    <t>тыс. руб.</t>
  </si>
  <si>
    <t>Бумага</t>
  </si>
  <si>
    <t>ручки</t>
  </si>
  <si>
    <t>карандаши</t>
  </si>
  <si>
    <t>тетради</t>
  </si>
  <si>
    <t>Папка</t>
  </si>
  <si>
    <t>Промтовары:</t>
  </si>
  <si>
    <t>Чистящие средства</t>
  </si>
  <si>
    <t>шт.</t>
  </si>
  <si>
    <t>Мыло хоз.</t>
  </si>
  <si>
    <t>Туалетное мыло</t>
  </si>
  <si>
    <t>Кастрюли</t>
  </si>
  <si>
    <t>Ведра</t>
  </si>
  <si>
    <t>Синтет. моющ.средсва</t>
  </si>
  <si>
    <t>тонн</t>
  </si>
  <si>
    <t>Веники</t>
  </si>
  <si>
    <t>тыс.шт.</t>
  </si>
  <si>
    <t>Эл.лампочки</t>
  </si>
  <si>
    <t>Лампа трансформер</t>
  </si>
  <si>
    <t>Итого промтовары:</t>
  </si>
  <si>
    <t>Итого товары</t>
  </si>
  <si>
    <t>тыс.руб.</t>
  </si>
  <si>
    <r>
      <t xml:space="preserve">                                                            </t>
    </r>
    <r>
      <rPr>
        <b/>
        <i/>
        <sz val="8"/>
        <rFont val="Arial"/>
        <family val="2"/>
      </rPr>
      <t xml:space="preserve">            Работы</t>
    </r>
  </si>
  <si>
    <t>расчистка дорог</t>
  </si>
  <si>
    <t>уборка мусора</t>
  </si>
  <si>
    <t>кап.ремонт многоквартирных домов</t>
  </si>
  <si>
    <t>ремонт дорог</t>
  </si>
  <si>
    <t>Итого работы</t>
  </si>
  <si>
    <t>Услуги</t>
  </si>
  <si>
    <t>Услуги связи</t>
  </si>
  <si>
    <t>Вывоз твердых бытовых отходов</t>
  </si>
  <si>
    <t>м3</t>
  </si>
  <si>
    <t>Услуги по ремонту, техническому и диагностическому обслуживанию автомобилей</t>
  </si>
  <si>
    <t>Техосмотр автомобилей</t>
  </si>
  <si>
    <t>Услуги типографии</t>
  </si>
  <si>
    <t>Охрана объектов</t>
  </si>
  <si>
    <t>Ослуживание технических средств охраны</t>
  </si>
  <si>
    <t>Проведение дезинфекционных работ.</t>
  </si>
  <si>
    <t>Обязательное страхование гражданской ответственности влад.трансп.сред-в</t>
  </si>
  <si>
    <t>Обслуживание и проведение ремонтных работ внутренней телефонной связи</t>
  </si>
  <si>
    <t xml:space="preserve">        МУНИЦИПАЛЬНЫЙ ЗАКАЗ на 2011 год</t>
  </si>
  <si>
    <t xml:space="preserve">                                                                   Администрация МО СП Волосатовское</t>
  </si>
  <si>
    <t>Наименование продукции, работ, услуг</t>
  </si>
  <si>
    <t>Единица измерения</t>
  </si>
  <si>
    <t xml:space="preserve">                          Объем заказа</t>
  </si>
  <si>
    <t>полная стоимость, тыс. руб.</t>
  </si>
  <si>
    <t>1 квартал</t>
  </si>
  <si>
    <t>2 квартал</t>
  </si>
  <si>
    <t>3 квартал</t>
  </si>
  <si>
    <t>4 квартал</t>
  </si>
  <si>
    <t>Кол-во</t>
  </si>
  <si>
    <t>Цена руб.</t>
  </si>
  <si>
    <t>Сумма тыс. руб.</t>
  </si>
  <si>
    <t>Цена</t>
  </si>
  <si>
    <t>Товары:</t>
  </si>
  <si>
    <t>Продукты питания (кроме овощей, молока и мяса)</t>
  </si>
  <si>
    <t>Мясо (говядина)</t>
  </si>
  <si>
    <t>кг</t>
  </si>
  <si>
    <t>Молоко</t>
  </si>
  <si>
    <t>Медикаменты</t>
  </si>
  <si>
    <t>Товары естественных монополий</t>
  </si>
  <si>
    <t>Электроэнергия</t>
  </si>
  <si>
    <t>тыс.квт/ч</t>
  </si>
  <si>
    <t>Теплоэнергия</t>
  </si>
  <si>
    <t>Гкал</t>
  </si>
  <si>
    <t>Теплоэнергия на горячее водоснаб.</t>
  </si>
  <si>
    <t>Водопотребление</t>
  </si>
  <si>
    <t>Водоотведение</t>
  </si>
  <si>
    <t>Итого товары естественных монополий</t>
  </si>
  <si>
    <t>Дрова</t>
  </si>
  <si>
    <t>Уголь</t>
  </si>
  <si>
    <t>ГСМ</t>
  </si>
  <si>
    <t>АИ-80</t>
  </si>
  <si>
    <t>АИ-92</t>
  </si>
  <si>
    <t>Масло автомобильное</t>
  </si>
  <si>
    <t>ИТОГО:</t>
  </si>
  <si>
    <t>Стройматериалы</t>
  </si>
  <si>
    <t>Итого стройматериалы</t>
  </si>
  <si>
    <t>Оргтехника:</t>
  </si>
  <si>
    <t>Канцтовары:</t>
  </si>
  <si>
    <t>Итого услуги</t>
  </si>
  <si>
    <t>Итого муниципальный заказ</t>
  </si>
  <si>
    <t xml:space="preserve">       СВОДНЫЙ  МУНИЦИПАЛЬНЫЙ ЗАКАЗ  </t>
  </si>
  <si>
    <t>по бюджетополучателям Селивановского района на 2011 год</t>
  </si>
  <si>
    <t>по администрации МО СП Новлянское</t>
  </si>
  <si>
    <t>б</t>
  </si>
  <si>
    <t>в</t>
  </si>
  <si>
    <t>Товары естественных монополий:</t>
  </si>
  <si>
    <t>Итого тыс.руб.</t>
  </si>
  <si>
    <t>Строматериалы:</t>
  </si>
  <si>
    <t>9м3</t>
  </si>
  <si>
    <t>Итого  тыс.руб.</t>
  </si>
  <si>
    <t>бумага писчая</t>
  </si>
  <si>
    <t>пачки</t>
  </si>
  <si>
    <t>файлы</t>
  </si>
  <si>
    <t>карандаш простой</t>
  </si>
  <si>
    <t>папки "Дело"</t>
  </si>
  <si>
    <t>Итого канцтовары тыс.руб.</t>
  </si>
  <si>
    <t>Чистящие ср-ва</t>
  </si>
  <si>
    <t>Контейнера д/мусора</t>
  </si>
  <si>
    <t>Газонокосилка</t>
  </si>
  <si>
    <t>Фонарь ул.освещения</t>
  </si>
  <si>
    <t>Итого промтовары тыс.руб.</t>
  </si>
  <si>
    <t>Итого товаров тыс.руб.</t>
  </si>
  <si>
    <r>
      <t xml:space="preserve">                                                            </t>
    </r>
    <r>
      <rPr>
        <b/>
        <i/>
        <sz val="9"/>
        <rFont val="Arial"/>
        <family val="0"/>
      </rPr>
      <t xml:space="preserve">            Работы</t>
    </r>
  </si>
  <si>
    <t>Капитальный ремонт муниц-го  жилого фонда</t>
  </si>
  <si>
    <t>Приведение внормативное состояние УДС по ОЦП  "Модернизация обьектов коммунальной инфраструктуры"</t>
  </si>
  <si>
    <t>Замена ламп уличного освещения</t>
  </si>
  <si>
    <t>Содержание автомобильных дорог(чистка  от снега)</t>
  </si>
  <si>
    <t>Ремонт дорог</t>
  </si>
  <si>
    <t>Озеленение</t>
  </si>
  <si>
    <t>Содержание кладбищ</t>
  </si>
  <si>
    <t>Ремонт памятников</t>
  </si>
  <si>
    <t>Обкашивание трав в местах общего пользования</t>
  </si>
  <si>
    <t>Отлов бродячих собак</t>
  </si>
  <si>
    <t>Подрезка деревьев</t>
  </si>
  <si>
    <t>Уборка уличного мусора</t>
  </si>
  <si>
    <t>Почистка прудов</t>
  </si>
  <si>
    <t>Ремонт крыши здания администрации</t>
  </si>
  <si>
    <t>тыс..руб.</t>
  </si>
  <si>
    <t>Замена окон</t>
  </si>
  <si>
    <t>Ремонт детских площадок</t>
  </si>
  <si>
    <t>Ремонт линий водопроводов</t>
  </si>
  <si>
    <t>Газификация населенных пунктов</t>
  </si>
  <si>
    <t>Обеспечениенаселения питьевой водой (в рамках программы)</t>
  </si>
  <si>
    <t>Модернизация объектов ЖКХ</t>
  </si>
  <si>
    <t>Программа энергосбережения</t>
  </si>
  <si>
    <t>Итого работ  тыс.руб.</t>
  </si>
  <si>
    <t xml:space="preserve">       Услуги</t>
  </si>
  <si>
    <t>Итого услуг  тыс.руб.</t>
  </si>
  <si>
    <t>Всего муниципальный заказ</t>
  </si>
  <si>
    <t>МУНИЦИПАЛЬНЫЙ ЗАКАЗ НА 2011 год</t>
  </si>
  <si>
    <t>по администрации муниципального образования сельское поселение Малышевское</t>
  </si>
  <si>
    <t>Объем заказа</t>
  </si>
  <si>
    <t>Сумма тыс.руб.</t>
  </si>
  <si>
    <t>Сумма тыс.руб</t>
  </si>
  <si>
    <t>Товары  естественных монополий</t>
  </si>
  <si>
    <t>тыс. кВт/ч</t>
  </si>
  <si>
    <t>-</t>
  </si>
  <si>
    <t>Итого естественных монополий</t>
  </si>
  <si>
    <t>т</t>
  </si>
  <si>
    <t>Итого</t>
  </si>
  <si>
    <t>Канцтовары</t>
  </si>
  <si>
    <t>Скоросшиватели</t>
  </si>
  <si>
    <t>Папка-дело</t>
  </si>
  <si>
    <t>Тетради</t>
  </si>
  <si>
    <t>Прочие</t>
  </si>
  <si>
    <t>Итого канцтовары</t>
  </si>
  <si>
    <t>Промтовары</t>
  </si>
  <si>
    <t>Лампа ДРЛ.</t>
  </si>
  <si>
    <t>Лампа прямого включ.</t>
  </si>
  <si>
    <t>Итого промтовары</t>
  </si>
  <si>
    <t>Тех. осмотр автомобилей</t>
  </si>
  <si>
    <t xml:space="preserve">тыс.руб. </t>
  </si>
  <si>
    <t>Обязат. страхование гражд. ответс. влад. трансп. средств</t>
  </si>
  <si>
    <t>Работы</t>
  </si>
  <si>
    <t>Содержание дорог</t>
  </si>
  <si>
    <t>Уборка территорий от мусора</t>
  </si>
  <si>
    <t>Содержание уличного освещения</t>
  </si>
  <si>
    <t>ВСЕГО</t>
  </si>
  <si>
    <t>Наименоваие продукции, работ, услуг</t>
  </si>
  <si>
    <t xml:space="preserve"> </t>
  </si>
  <si>
    <t>Полная стоимостьтыс.руб.</t>
  </si>
  <si>
    <r>
      <t>Цена руб</t>
    </r>
    <r>
      <rPr>
        <b/>
        <sz val="8"/>
        <rFont val="Times New Roman"/>
        <family val="1"/>
      </rPr>
      <t>.</t>
    </r>
  </si>
  <si>
    <r>
      <t>м</t>
    </r>
    <r>
      <rPr>
        <vertAlign val="superscript"/>
        <sz val="8"/>
        <rFont val="Times New Roman"/>
        <family val="1"/>
      </rPr>
      <t>3</t>
    </r>
  </si>
  <si>
    <t>Админстрация МО СП Чертковское Селивановского района Владимирской области</t>
  </si>
  <si>
    <t xml:space="preserve">                          Объем потребления</t>
  </si>
  <si>
    <t>Сумма              тыс. руб.</t>
  </si>
  <si>
    <t>л</t>
  </si>
  <si>
    <t>эиаль белая</t>
  </si>
  <si>
    <t>пиломатериал</t>
  </si>
  <si>
    <t>гвозди</t>
  </si>
  <si>
    <t>рубероид</t>
  </si>
  <si>
    <t>кусок</t>
  </si>
  <si>
    <t>эмаль для пола</t>
  </si>
  <si>
    <t>Итого оргтехника:</t>
  </si>
  <si>
    <t>папка</t>
  </si>
  <si>
    <t>кнопки</t>
  </si>
  <si>
    <t>скоросшиватель</t>
  </si>
  <si>
    <t>скрепки</t>
  </si>
  <si>
    <t>стержни</t>
  </si>
  <si>
    <t>штрих</t>
  </si>
  <si>
    <t>дискеты</t>
  </si>
  <si>
    <t>бумага для факса</t>
  </si>
  <si>
    <t>бумага</t>
  </si>
  <si>
    <t>перчатки</t>
  </si>
  <si>
    <t>МУНИЦИПАЛЬНЫЙ  ЗАКАЗ на  2011 год</t>
  </si>
  <si>
    <t xml:space="preserve">  МУ "Хозяйственное управление администрации района"</t>
  </si>
  <si>
    <t>Наименование товаров, работ, услуг</t>
  </si>
  <si>
    <t>Объем  заказа</t>
  </si>
  <si>
    <t>Полная стоимость тыс. руб.</t>
  </si>
  <si>
    <t>Линолиум</t>
  </si>
  <si>
    <t>кв.м.</t>
  </si>
  <si>
    <t>Стекло оконное</t>
  </si>
  <si>
    <t>Компьютеры</t>
  </si>
  <si>
    <t>Принтеры</t>
  </si>
  <si>
    <t>Мониторы с ж/к диспл.</t>
  </si>
  <si>
    <t>Ручка шариковая</t>
  </si>
  <si>
    <t>тетрадь простая</t>
  </si>
  <si>
    <t>Тетрадь общая</t>
  </si>
  <si>
    <t>Стерж.гелевый</t>
  </si>
  <si>
    <t>Стержень простой</t>
  </si>
  <si>
    <t>Скобы</t>
  </si>
  <si>
    <t>Скрепки</t>
  </si>
  <si>
    <t>Блок для записей</t>
  </si>
  <si>
    <t>Вставка скоросш.</t>
  </si>
  <si>
    <t>Бланки грамот</t>
  </si>
  <si>
    <t>Адресные папки</t>
  </si>
  <si>
    <t xml:space="preserve">Папка </t>
  </si>
  <si>
    <t>Клей</t>
  </si>
  <si>
    <t>Карандаш простой</t>
  </si>
  <si>
    <t>Линейки</t>
  </si>
  <si>
    <t>Ластик</t>
  </si>
  <si>
    <t>Степлер</t>
  </si>
  <si>
    <t>Маркер</t>
  </si>
  <si>
    <t>Оф.папки</t>
  </si>
  <si>
    <t>папка с кольцами</t>
  </si>
  <si>
    <t>Мышь</t>
  </si>
  <si>
    <t>Клавиатура для компьют.</t>
  </si>
  <si>
    <t>Память к компьют.</t>
  </si>
  <si>
    <t>Картридж</t>
  </si>
  <si>
    <t>уп.</t>
  </si>
  <si>
    <t>Услуги сторонних организаций ( косметич.ремонт здания)</t>
  </si>
  <si>
    <t>Обслуживание и ремонт орг.техники и программного обеспечения</t>
  </si>
  <si>
    <t>Администрация района</t>
  </si>
  <si>
    <t>МУНИЦИПАЛЬНЫЙ ЗАКАЗ НА 2011 ГОД</t>
  </si>
  <si>
    <t>по Управлению архитектуры и градостроительства администрации района</t>
  </si>
  <si>
    <t>объем заказа</t>
  </si>
  <si>
    <t>1  квартал</t>
  </si>
  <si>
    <t>цена, руб</t>
  </si>
  <si>
    <t>сумма, тыс.руб</t>
  </si>
  <si>
    <t xml:space="preserve">Строительство 18-ти квартирного жилого дома по ул. Строителей в п. Красная Горбатка </t>
  </si>
  <si>
    <t xml:space="preserve">Газопровод высокого давления Р≤ 0,6 Мпа по ул. Северная - ул. Первомайская до ШРП, ШРП по ул. Первомайская в п. Красная Горбатка Селивановского района, в том числе:                                                  </t>
  </si>
  <si>
    <t xml:space="preserve"> - проектирование</t>
  </si>
  <si>
    <t xml:space="preserve"> -строительство</t>
  </si>
  <si>
    <t>Газопровод высокого давления Р≤ 0,6 Мпа по ул. Северная - ул. Комсомольская до ШРП, ШРП по ул. Комсомольская в п. Красная Горбатка Селивановского района, в том числе:</t>
  </si>
  <si>
    <t xml:space="preserve"> - проектирование </t>
  </si>
  <si>
    <t xml:space="preserve"> - строительство</t>
  </si>
  <si>
    <t>Газоснабжение жилых домов №1 по ул. Напольная и № 33 по ул. Луговая в п. Красная Горбатка Селивановского района -2 этап (жилой дом № 1 по ул. Напольная)</t>
  </si>
  <si>
    <t>Схема территориального планирования Селивановского муниципального района (II этап)</t>
  </si>
  <si>
    <t>Генеральный план сельского поселения Волосатовское</t>
  </si>
  <si>
    <t>Генеральный план сельского поселения Чертковское</t>
  </si>
  <si>
    <t>Распределительные газопроводы и газопроводы-вводы низкого давления для газоснабжения жилых домов в д. Копнино Селивановского района</t>
  </si>
  <si>
    <t>Распределительные газопроводы и газопроводы-вводы низкого давления для газоснабжения жилых домов в д. Матвеевка Селивановского района</t>
  </si>
  <si>
    <t>тыс. руб</t>
  </si>
  <si>
    <t>Отдел Жизнеобеспечения</t>
  </si>
  <si>
    <t>по Финансовому управлению администрации Селивановского района</t>
  </si>
  <si>
    <t>Бумага используемая для письма и печати</t>
  </si>
  <si>
    <t xml:space="preserve">Шариковые ручки </t>
  </si>
  <si>
    <t>Маркеры</t>
  </si>
  <si>
    <t>Простые и цветные карандаши</t>
  </si>
  <si>
    <t>Папки "ДЕЛО"</t>
  </si>
  <si>
    <t xml:space="preserve">Папки с кольцами </t>
  </si>
  <si>
    <t>Ежедневник</t>
  </si>
  <si>
    <t>Мебель</t>
  </si>
  <si>
    <t>Услуги по подписке на газеты, журналы и пругие периодические издания</t>
  </si>
  <si>
    <t>Услуги по ремонту вычислительной техники</t>
  </si>
  <si>
    <t>Услуги по техническому обслуживанию вычислительной техники</t>
  </si>
  <si>
    <r>
      <t xml:space="preserve">по  </t>
    </r>
    <r>
      <rPr>
        <u val="single"/>
        <sz val="10"/>
        <rFont val="Arial"/>
        <family val="2"/>
      </rPr>
      <t>Комитет по управлению муниципальным имуществом администрации Селивановского района</t>
    </r>
  </si>
  <si>
    <t>Полная стоимость, тыс. руб.</t>
  </si>
  <si>
    <t xml:space="preserve"> Процессор</t>
  </si>
  <si>
    <t>42,0</t>
  </si>
  <si>
    <t>50,0</t>
  </si>
  <si>
    <t>Ксерокс</t>
  </si>
  <si>
    <t>8,0</t>
  </si>
  <si>
    <t>бумага кс.</t>
  </si>
  <si>
    <t>13,9</t>
  </si>
  <si>
    <t>прочие канцтовары</t>
  </si>
  <si>
    <t>6,1</t>
  </si>
  <si>
    <t>5,6</t>
  </si>
  <si>
    <t>4,8</t>
  </si>
  <si>
    <t xml:space="preserve">  Работы:</t>
  </si>
  <si>
    <t>Содержание и ремонт автомобильных дорог общего пользования</t>
  </si>
  <si>
    <t>2685,6</t>
  </si>
  <si>
    <t>0</t>
  </si>
  <si>
    <t>7,0</t>
  </si>
  <si>
    <t>2,0</t>
  </si>
  <si>
    <t>Услуги в области информационных технологий</t>
  </si>
  <si>
    <t>Обслуж-е вычислительной техники</t>
  </si>
  <si>
    <t>18</t>
  </si>
  <si>
    <t>16</t>
  </si>
  <si>
    <t>68,0</t>
  </si>
  <si>
    <t xml:space="preserve">Комлекс услуг по  выпол-ю целевой муниц-й прогр-мы "Создание автоматиз.системы ведения гос.зем.кадастра и госучета объектов недвиж-ти (2003-2011) </t>
  </si>
  <si>
    <t>500,0</t>
  </si>
  <si>
    <t>700,0</t>
  </si>
  <si>
    <t>1700,0</t>
  </si>
  <si>
    <t>Подписка на периодические и  издания</t>
  </si>
  <si>
    <t>Услуги по проведению технической инвентаризации</t>
  </si>
  <si>
    <t>Оценка объектов муниципальной собственности (недвижимости)</t>
  </si>
  <si>
    <t>Комлекс услуг на проведение предпродажной подготовки объектов приватизации</t>
  </si>
  <si>
    <t>Услуги по изготовлению схем расположения земельных участков</t>
  </si>
  <si>
    <t xml:space="preserve">Бюджетные инвестиции </t>
  </si>
  <si>
    <t>Итого бюджетные инвестиции</t>
  </si>
  <si>
    <t>по Отделу культуры администрации Селивановского района</t>
  </si>
  <si>
    <t>дрова</t>
  </si>
  <si>
    <t>уголь</t>
  </si>
  <si>
    <t>бензин</t>
  </si>
  <si>
    <t>масло автом</t>
  </si>
  <si>
    <t>трубы</t>
  </si>
  <si>
    <t>Всего товаров</t>
  </si>
  <si>
    <t>шт</t>
  </si>
  <si>
    <t>прочие</t>
  </si>
  <si>
    <t>итого канцтовары</t>
  </si>
  <si>
    <t>Чистящие и моющие</t>
  </si>
  <si>
    <t>мыло</t>
  </si>
  <si>
    <t>ткани</t>
  </si>
  <si>
    <t>т.р.</t>
  </si>
  <si>
    <t>ведра</t>
  </si>
  <si>
    <t>веники</t>
  </si>
  <si>
    <t>т.шт.</t>
  </si>
  <si>
    <t>эл.лампочки,лампы</t>
  </si>
  <si>
    <t>краски</t>
  </si>
  <si>
    <t>Строительные работы</t>
  </si>
  <si>
    <t>Реконструкция здания под Музей</t>
  </si>
  <si>
    <t>Ремонт электрики сцены в РЦКД</t>
  </si>
  <si>
    <t>Проведен противопож.мероприятий в ПДК</t>
  </si>
  <si>
    <t>Косметический  ремонт  филиала-библиотек № ,2</t>
  </si>
  <si>
    <t>Услуги естеств.монополий</t>
  </si>
  <si>
    <t>т.квт</t>
  </si>
  <si>
    <t>гкал</t>
  </si>
  <si>
    <t>Подписка и приобрет литератур</t>
  </si>
  <si>
    <t>Техосмотр автомобил</t>
  </si>
  <si>
    <t>Услуги типографи</t>
  </si>
  <si>
    <t>Обслужив техн.средс охраны</t>
  </si>
  <si>
    <t>Обязатель страхован</t>
  </si>
  <si>
    <t>МУНИЦИПАЛЬНЫЙ ЗАКАЗ на 2011 год</t>
  </si>
  <si>
    <t>по ММУ «СЕЛИВАНОВСКАЯ ЦРБ»</t>
  </si>
  <si>
    <t>Ед. изм.</t>
  </si>
  <si>
    <t>Полная стоимость (тыс. руб.)</t>
  </si>
  <si>
    <t>Раздел А Продукция сельского хозяйства, охоты и лесного хозяйства</t>
  </si>
  <si>
    <t>Подраздел АА Продукция сельского хозяйства, охоты и лесного хозяйства</t>
  </si>
  <si>
    <t>Картофель</t>
  </si>
  <si>
    <t>кг.</t>
  </si>
  <si>
    <t>Горох</t>
  </si>
  <si>
    <t>Морковь</t>
  </si>
  <si>
    <t>Свекла</t>
  </si>
  <si>
    <t>Лук</t>
  </si>
  <si>
    <t>Капуста</t>
  </si>
  <si>
    <t>Бананы</t>
  </si>
  <si>
    <t>Яблоки</t>
  </si>
  <si>
    <t>Необработанные имбирь, шафран, тимьян, лавровый лист, карри</t>
  </si>
  <si>
    <t>Куриные яйца</t>
  </si>
  <si>
    <t>тыс. штук</t>
  </si>
  <si>
    <t>Топливная древесина в виде бревен (дрова-долготье)</t>
  </si>
  <si>
    <t>куб.м.</t>
  </si>
  <si>
    <t>Раздел B</t>
  </si>
  <si>
    <t>Рыба и прочая продукция рыболовства</t>
  </si>
  <si>
    <t>Подраздел BA            Рыба и прочая продукция рыболовства</t>
  </si>
  <si>
    <t>Свежая и охлажденная рыба</t>
  </si>
  <si>
    <t>Раздел C</t>
  </si>
  <si>
    <t>Продукция горнодобывающих производств</t>
  </si>
  <si>
    <t>Подраздел CA Каменный уголь и бурый уголь, торф</t>
  </si>
  <si>
    <t>Коксовый уголь</t>
  </si>
  <si>
    <t>т.</t>
  </si>
  <si>
    <t>Подраздел CB Металлические руды и прочая продукция горнодобывающих производств</t>
  </si>
  <si>
    <t>Молотая соль</t>
  </si>
  <si>
    <t>Раздел D</t>
  </si>
  <si>
    <t>Продукция обрабатывающих производств</t>
  </si>
  <si>
    <t>Подраздел DA Пищевые продукты, напитки и табачные изделия</t>
  </si>
  <si>
    <t>Мясо говядина</t>
  </si>
  <si>
    <t>Мясо курицы</t>
  </si>
  <si>
    <t>Сосиски</t>
  </si>
  <si>
    <t>Консервы из свинины</t>
  </si>
  <si>
    <t>Сок</t>
  </si>
  <si>
    <t>л.</t>
  </si>
  <si>
    <t>Томатная паста</t>
  </si>
  <si>
    <t>Сухофрукты</t>
  </si>
  <si>
    <t>Подсолнечное масло</t>
  </si>
  <si>
    <t>Молоко 3,2 %</t>
  </si>
  <si>
    <t>Сливочное масло</t>
  </si>
  <si>
    <t>Творог</t>
  </si>
  <si>
    <t>Твердые сыры</t>
  </si>
  <si>
    <t>Пшеничная мука</t>
  </si>
  <si>
    <t>Манная крупа</t>
  </si>
  <si>
    <t>Гречневая крупа</t>
  </si>
  <si>
    <t>Пшено</t>
  </si>
  <si>
    <t>Геркулес</t>
  </si>
  <si>
    <t>Рис</t>
  </si>
  <si>
    <t>Крахмалы, кроме модифицированных</t>
  </si>
  <si>
    <t>Ржаной хлеб</t>
  </si>
  <si>
    <t>Пшеничный хлеб</t>
  </si>
  <si>
    <t>Печенье</t>
  </si>
  <si>
    <t>Сахар-песок</t>
  </si>
  <si>
    <t>Шоколад</t>
  </si>
  <si>
    <t>Макароны</t>
  </si>
  <si>
    <t>Кофе</t>
  </si>
  <si>
    <t>Чай</t>
  </si>
  <si>
    <t>Детские смеси</t>
  </si>
  <si>
    <t>усл.</t>
  </si>
  <si>
    <t>банк.</t>
  </si>
  <si>
    <t>Этиловый спирт</t>
  </si>
  <si>
    <t>дкл.</t>
  </si>
  <si>
    <t>Подраздел DB Текстиль и текстильные изделия</t>
  </si>
  <si>
    <t>Простыни из хлопчатобумажных, льняных тканей</t>
  </si>
  <si>
    <t>Пододеяльники из хлопчатобумажных, льняных тканей</t>
  </si>
  <si>
    <t>Наволочки из хлопчатобумажных, льняных тканей</t>
  </si>
  <si>
    <t>Прочее</t>
  </si>
  <si>
    <t>Изделия из ваты из хлопка</t>
  </si>
  <si>
    <t>Женские комплекты и костюмы, производственные и профессиональные</t>
  </si>
  <si>
    <t>Халаты производственные и профессиональные</t>
  </si>
  <si>
    <t>Пеленки трикотажные</t>
  </si>
  <si>
    <t>Подраздел DС Древесина и изделия из дерева и пробки, изделия из соломки и материалов для плетения</t>
  </si>
  <si>
    <t>Горбыль деловой</t>
  </si>
  <si>
    <t>Окна, дверные блоки в сборе</t>
  </si>
  <si>
    <t>Подраздел DD Целлюлоза, бумага и изделия из бумаги, записанные носители информации, полиграфические услуги</t>
  </si>
  <si>
    <t>Немелованная бумага-основа для копировальной бумаги в рулонах или листах, для письма печати или других графических целей</t>
  </si>
  <si>
    <t>Книги, брошюры, листовки и аналогичные издания  по политическим, социально-экономическим, государственно-правовым и юридическим вопросам, в электронной форме</t>
  </si>
  <si>
    <t>Почтовые открытки, поздравительные открытки, репродукции и прочая издательская продукция</t>
  </si>
  <si>
    <t>Подраздел DE</t>
  </si>
  <si>
    <t>Кокс, нефтепродукты и ядерное топливо</t>
  </si>
  <si>
    <t>Моторный бензин:</t>
  </si>
  <si>
    <t>Моторные масла</t>
  </si>
  <si>
    <t>Подраздел DF</t>
  </si>
  <si>
    <t>Химические вещества, химические продукты и химические волокна</t>
  </si>
  <si>
    <t>Краски и лаки на основе сложных полиэфиров</t>
  </si>
  <si>
    <t>Ацетилсалициловая кислота ее соли и сложные эфиры</t>
  </si>
  <si>
    <t>Холин и его соли</t>
  </si>
  <si>
    <t>Гетероциклические соединения только с гетероатомом азота, содержащие неконденсированное триазиновое кольцо, кроме меламина</t>
  </si>
  <si>
    <t>Гетероциклические соединения, содержащие фенотиазиновую кольцевую систему, без дальнейшей конденсации</t>
  </si>
  <si>
    <t>Прочие сульфаниламидные препараты</t>
  </si>
  <si>
    <t>Витамин В1 и его производные в чистом виде</t>
  </si>
  <si>
    <t>Витамин В6 и его производные в чистом виде</t>
  </si>
  <si>
    <t>Витамин В 12 и его производные в чистом виде</t>
  </si>
  <si>
    <t>Витамин С и его производные в чистом виде</t>
  </si>
  <si>
    <t>Полипептидные гормоны, белковые гормоны</t>
  </si>
  <si>
    <t>Кортикостероидные гормоны</t>
  </si>
  <si>
    <t>Гликозиды, их соли, простые и сложные эфиры и прочие производные</t>
  </si>
  <si>
    <t>Кофеин и его соли</t>
  </si>
  <si>
    <t>Теофиллин, аминофиллин, их производные, соли этих соединений</t>
  </si>
  <si>
    <t>Никотин и его производные</t>
  </si>
  <si>
    <t>Пенициллы и их производные, имеющие структуру пенициллановой кислоты, соли этих соединений</t>
  </si>
  <si>
    <t>Эритромицин и его производные, соли этих соединений</t>
  </si>
  <si>
    <t>Антибиотики противогрибкового действия</t>
  </si>
  <si>
    <t>Цефалоспорины</t>
  </si>
  <si>
    <t>Гепарин и его соли</t>
  </si>
  <si>
    <t>Бактериофаги</t>
  </si>
  <si>
    <t>доз.</t>
  </si>
  <si>
    <t>Вакцины, применяемее в медицине</t>
  </si>
  <si>
    <t>Реагенты для определения группы крови</t>
  </si>
  <si>
    <t>Рентгеноконтрастные и другие диагностические реагенты</t>
  </si>
  <si>
    <t>Стоматологические цементы и другие материалы для пломбирования зубов</t>
  </si>
  <si>
    <t>Препараты в виде геля, используемые в медицине</t>
  </si>
  <si>
    <t>Клейкие перевязочные материалы и аналогичные материалы, имеющие липкую поверхность, пропитанные или покрытые лекарственными средствами</t>
  </si>
  <si>
    <t>Вата, марля и аналогичные изделия, пропитанные или покрытые лекарственными средствами</t>
  </si>
  <si>
    <t>Стерильный хирургический кетгут, аналогичные стерильные материалы для наложения швов</t>
  </si>
  <si>
    <t>компл.</t>
  </si>
  <si>
    <t>Прочее мыло</t>
  </si>
  <si>
    <t>Поверхностно-активные средства, содержащие и не содержащие мыло</t>
  </si>
  <si>
    <t>Прочие моющие и чистящие средства, содержащие или не содержащие мыло</t>
  </si>
  <si>
    <t>Подраздел DG</t>
  </si>
  <si>
    <t>Резиновые и пластмассовые изделия</t>
  </si>
  <si>
    <t>Шины для легковых автомобилей</t>
  </si>
  <si>
    <t>Хирургические резиновые перчатки</t>
  </si>
  <si>
    <t>пар</t>
  </si>
  <si>
    <t>Резинки (ластики) канцелярские</t>
  </si>
  <si>
    <t>Подраздел DH</t>
  </si>
  <si>
    <t>Прочие неметаллические минеральные продукты</t>
  </si>
  <si>
    <t>Медицинский гипс</t>
  </si>
  <si>
    <t>Подраздел DI</t>
  </si>
  <si>
    <t>Металлы и готовые металлические изделия</t>
  </si>
  <si>
    <t>Ножницы для бытового и канцелярского использования</t>
  </si>
  <si>
    <t>Подраздел DJ</t>
  </si>
  <si>
    <t>Машины и оборудование, не включенные в другие группировки</t>
  </si>
  <si>
    <t>Краны-сместители для раковин, умывальников, биде, резервуаров для воды, ванн и аналогичных устройств из цветных металлов</t>
  </si>
  <si>
    <t>Подраздел DK</t>
  </si>
  <si>
    <t>Электрическое и оптическое оборудование</t>
  </si>
  <si>
    <t>Цифровые электронные вычислительные машины для автоматической обработки данных, поставляемые в виде систем</t>
  </si>
  <si>
    <t xml:space="preserve">шт. </t>
  </si>
  <si>
    <t>Разъемы, розетки и соединители</t>
  </si>
  <si>
    <t>Прочее оборудование для обеспечения соединений в электрических цепях или подсоединения к ним, на напряжение не более 1 КВ</t>
  </si>
  <si>
    <t>Лампы накаливания</t>
  </si>
  <si>
    <t>Видеомониторы цветного изображения с жидкокристаллическим дисплеем</t>
  </si>
  <si>
    <t>Прочие стоматологические инструменты и приспособления</t>
  </si>
  <si>
    <t>Офтальмологические приборы, устройства и инструменты</t>
  </si>
  <si>
    <t>Медицинская мебель, включая хирургическую, стоматологическую, ее составные части</t>
  </si>
  <si>
    <t>Подраздел DL</t>
  </si>
  <si>
    <t>Транспортные средства и оборудование</t>
  </si>
  <si>
    <t>Легковые автомобили</t>
  </si>
  <si>
    <t>Амортизаторы подвески</t>
  </si>
  <si>
    <t>Глушители и выхлопные трубы</t>
  </si>
  <si>
    <t>Подраздел DM</t>
  </si>
  <si>
    <t>Прочие промышленные товары, не включенные в другие группировки</t>
  </si>
  <si>
    <t>Мягкая мебель для сидения</t>
  </si>
  <si>
    <t>Деревянные письменные столы для офисов</t>
  </si>
  <si>
    <t>Шариковые ручки</t>
  </si>
  <si>
    <t>Стержни для шариковых ручек</t>
  </si>
  <si>
    <t>РАБОТЫ:</t>
  </si>
  <si>
    <t>Раздел E Строительные работы</t>
  </si>
  <si>
    <t>Подраздел EA Строительные работы</t>
  </si>
  <si>
    <t>Общестроительные работы по текущему ремонту административных зданий</t>
  </si>
  <si>
    <t>Работы по ремонту кровель</t>
  </si>
  <si>
    <t>Работы по монтажу внутренних сетей электроосвещения и электроснабжения</t>
  </si>
  <si>
    <t>Работы по  ремонту внутренних сетей электроосвещения и электроснабжения</t>
  </si>
  <si>
    <t>Работы по установке систем пожарной сигнализации</t>
  </si>
  <si>
    <t>Работы по противопожарной защите</t>
  </si>
  <si>
    <t>Работы по ремонту систем центрального отопления</t>
  </si>
  <si>
    <t>УСЛУГИ:</t>
  </si>
  <si>
    <t>Раздел F      Услуги  обрабатывающих производств</t>
  </si>
  <si>
    <t>Подраздел FA Машины и оборудование, не включенные в другие группировки</t>
  </si>
  <si>
    <t>Услуги по техническому обслуживанию прочего оборудования специального назначения, не включенного в другие группировки</t>
  </si>
  <si>
    <t>прочее</t>
  </si>
  <si>
    <t>Подраздел FB Электрическое и оптическое оборудование</t>
  </si>
  <si>
    <t>Услуги по ремонту медицинского, включая хирургическое, оборудования и аппаратуры</t>
  </si>
  <si>
    <t>Услуги по техническому обслуживанию медицинского, включая хирургическое, оборудования и аппаратуры</t>
  </si>
  <si>
    <t xml:space="preserve">Раздел G   Электроэнергия газ, пар и вода </t>
  </si>
  <si>
    <t>Подраздел GA Электроэнергия, газ, пар и вода</t>
  </si>
  <si>
    <t>Услуги по распределению электроэнергии по коммунальным электрическим сетям</t>
  </si>
  <si>
    <t>Услуги по распределению пара и горячей воды по коммунальным распределительным тепловым сетям</t>
  </si>
  <si>
    <t>Услуги по распределению воды по коммунальным сетям водоснабжения</t>
  </si>
  <si>
    <t>Раздел Н  Услуги в области строительства</t>
  </si>
  <si>
    <t>Раздел НА Строительные работы</t>
  </si>
  <si>
    <t>Раздел I  Услуги по оптовой и розничной торговле, услуги по ремонту автотранспортных средств, бытовых предметов</t>
  </si>
  <si>
    <t xml:space="preserve">Раздел IA    </t>
  </si>
  <si>
    <t>Услуги по оптовой и розничной торговле, услуги по ремонту автотранспортных средств, бытовых предметов</t>
  </si>
  <si>
    <t>Услуги по розничной торговле программным обеспечением общего пользования</t>
  </si>
  <si>
    <t>Раздел K Услуги транспорта, складского хозяйства и связи</t>
  </si>
  <si>
    <t>Раздел KА Услуги транспорта, складского хозяйства и связи</t>
  </si>
  <si>
    <t>Услуги по аренде автобусов с водителем для междугородних перевозок</t>
  </si>
  <si>
    <t>Услуги по хранению жидких грузов</t>
  </si>
  <si>
    <t>Услуги по подписке на газеты, журналы</t>
  </si>
  <si>
    <t>Услуги городской и сельской телефонной связи общего пользования</t>
  </si>
  <si>
    <t>Предоставление услуг сети Интернет по коммутируемым каналам</t>
  </si>
  <si>
    <t>Услуги по передаче программ радиовещания через эфирные радиопередающие устройства</t>
  </si>
  <si>
    <t>Услуги по передаче программ звукового радиовещания через радиорелейные линии связи</t>
  </si>
  <si>
    <t>Раздел L            Услуги в сфере финансового посредничества</t>
  </si>
  <si>
    <t>Раздел LА            Услуги в сфере финансового посредничества</t>
  </si>
  <si>
    <t>Услуги по страхованию гражданской ответственности владельцев транспортных средств</t>
  </si>
  <si>
    <t>Раздел M            Услуги в сфере финансового посредничества</t>
  </si>
  <si>
    <t>Раздел MA            Услуги в сфере финансового посредничества</t>
  </si>
  <si>
    <t>Услуги, связанные с недвижимым имуществом, арендой, вычислительной техникой, научными исследованиями, прочие услуги, связанные с предпринимательской деятельностью</t>
  </si>
  <si>
    <t>Услуги по техническому осмотру автотранспортных средств</t>
  </si>
  <si>
    <t>Услуги по дезинфекции помещений</t>
  </si>
  <si>
    <t>Раздел N           Услуги в сфере государственного управления и обязательного социального обеспечения</t>
  </si>
  <si>
    <t>Раздел NА          Услуги в сфере государственного управления и обязательного социального обеспечения</t>
  </si>
  <si>
    <t>Услуги вневедомственной охраны</t>
  </si>
  <si>
    <t>Раздел O            Услуги в области здравоохранения и социальные услуги</t>
  </si>
  <si>
    <t>Раздел OA           Услуги в области здравоохранения и социальные услуги</t>
  </si>
  <si>
    <t>Услуги учреждений санитарно-эпидемиологической службы</t>
  </si>
  <si>
    <t>Раздел P          Прочие коммунальные, социальные и персональные услуги</t>
  </si>
  <si>
    <t>Раздел PA          Прочие коммунальные, социальные и персональные услуги</t>
  </si>
  <si>
    <t>Услуги по удалению сточных вод</t>
  </si>
  <si>
    <t>Услуги по вызову и размещению отходов на мусорных полигонах</t>
  </si>
  <si>
    <t xml:space="preserve">Услуги, связанные с недвижимым имуществом, арендой, вычислительной техникой, научными исследованиями, прочие услуги, связанные с предпринимательской деятельностью </t>
  </si>
  <si>
    <t>по МОУ "Красногорбатская средняя общеобразовательная школа"</t>
  </si>
  <si>
    <t>Итого продукты:</t>
  </si>
  <si>
    <t>Овощи свежие - лук</t>
  </si>
  <si>
    <t xml:space="preserve"> - морковь</t>
  </si>
  <si>
    <t xml:space="preserve"> - свекла</t>
  </si>
  <si>
    <t xml:space="preserve"> - капуста</t>
  </si>
  <si>
    <t xml:space="preserve"> - картофель</t>
  </si>
  <si>
    <t xml:space="preserve"> - огурцы свеж.</t>
  </si>
  <si>
    <t xml:space="preserve"> - помидора свеж.</t>
  </si>
  <si>
    <t>Итого овощи:</t>
  </si>
  <si>
    <t>Промышленные товары:</t>
  </si>
  <si>
    <t>Топливо и бензин:</t>
  </si>
  <si>
    <t>Бензин АИ-80</t>
  </si>
  <si>
    <t>Бензин АИ-92</t>
  </si>
  <si>
    <t>Тормозная жидкость</t>
  </si>
  <si>
    <t>Итого топливо и бензин:</t>
  </si>
  <si>
    <t xml:space="preserve">Мебель: </t>
  </si>
  <si>
    <t>тыс.руб</t>
  </si>
  <si>
    <t>Стройматериалы:</t>
  </si>
  <si>
    <t>Краска</t>
  </si>
  <si>
    <t>Растворитель</t>
  </si>
  <si>
    <t>Гвозди</t>
  </si>
  <si>
    <t>ДВП</t>
  </si>
  <si>
    <t>Цемент</t>
  </si>
  <si>
    <t>кв.м</t>
  </si>
  <si>
    <t>Прочие стройматериалы</t>
  </si>
  <si>
    <t xml:space="preserve"> - персон. Компьютер</t>
  </si>
  <si>
    <t xml:space="preserve"> - системный блок</t>
  </si>
  <si>
    <t>пач.</t>
  </si>
  <si>
    <t>Файлы</t>
  </si>
  <si>
    <t>Кнопки</t>
  </si>
  <si>
    <t>Ручки</t>
  </si>
  <si>
    <t>Ватман</t>
  </si>
  <si>
    <t>лист</t>
  </si>
  <si>
    <t>Скоросшиватель</t>
  </si>
  <si>
    <t>Тетрадь</t>
  </si>
  <si>
    <t>Прочие канц.товары</t>
  </si>
  <si>
    <t>т.руб.</t>
  </si>
  <si>
    <t>Дезинфиц. Ср-ва</t>
  </si>
  <si>
    <t>Моющее средство</t>
  </si>
  <si>
    <t>Хлорная известь</t>
  </si>
  <si>
    <t>Ветошь д/мытья полов</t>
  </si>
  <si>
    <t>м</t>
  </si>
  <si>
    <t>Стиральный порошок</t>
  </si>
  <si>
    <t>Белизна</t>
  </si>
  <si>
    <t>Сода кальцинир.</t>
  </si>
  <si>
    <t>Халат</t>
  </si>
  <si>
    <t>Полотенце</t>
  </si>
  <si>
    <t>Тарелка</t>
  </si>
  <si>
    <t>Бокал</t>
  </si>
  <si>
    <t>Губка д/м посуды</t>
  </si>
  <si>
    <t>Перчатки резиновые</t>
  </si>
  <si>
    <t>пара</t>
  </si>
  <si>
    <t>Рукавицы</t>
  </si>
  <si>
    <t xml:space="preserve">Перчатки </t>
  </si>
  <si>
    <t>Лопата совковая</t>
  </si>
  <si>
    <t>Силка металическая</t>
  </si>
  <si>
    <t>Авторезина</t>
  </si>
  <si>
    <t>Швабра</t>
  </si>
  <si>
    <t>Прочие промтовары</t>
  </si>
  <si>
    <t>Итого товары:</t>
  </si>
  <si>
    <t>Работы:</t>
  </si>
  <si>
    <t>Строительные работы:</t>
  </si>
  <si>
    <t>Ремонтные работы:</t>
  </si>
  <si>
    <t>Монтажные работы</t>
  </si>
  <si>
    <t>Услуги:</t>
  </si>
  <si>
    <t>Услуги по техническому обслуживанию автоматической пожарной сигнализации (АПС)</t>
  </si>
  <si>
    <t>Стирка белья</t>
  </si>
  <si>
    <t>Тыс. руб.</t>
  </si>
  <si>
    <t>Медицинский осмотр</t>
  </si>
  <si>
    <t>Подписка на периодические издания</t>
  </si>
  <si>
    <t>Составление проектно-сметной документации</t>
  </si>
  <si>
    <t>Итого услуги:</t>
  </si>
  <si>
    <t>Итого муниципальный заказ:</t>
  </si>
  <si>
    <t>по МОУ "Красногорбатская основная общеобразовательная школа"</t>
  </si>
  <si>
    <t>Итого топливо:</t>
  </si>
  <si>
    <t xml:space="preserve"> - принтер цветной</t>
  </si>
  <si>
    <t xml:space="preserve"> - картридж</t>
  </si>
  <si>
    <t xml:space="preserve"> - ноутбук</t>
  </si>
  <si>
    <t>Фломастеры</t>
  </si>
  <si>
    <t>Ср-во д/труб "Крот"</t>
  </si>
  <si>
    <t>Ложки столовые</t>
  </si>
  <si>
    <t>Хлорка</t>
  </si>
  <si>
    <t>по МОУ "Селивановская основная общеобразовательная школа"</t>
  </si>
  <si>
    <t xml:space="preserve"> - компьютер</t>
  </si>
  <si>
    <t xml:space="preserve"> - принтер</t>
  </si>
  <si>
    <t xml:space="preserve"> - холодильник</t>
  </si>
  <si>
    <t>Постельное белье</t>
  </si>
  <si>
    <t>по МОУ "Малышевская средняя общеобразовательная школа"</t>
  </si>
  <si>
    <t>Дизельное топливо</t>
  </si>
  <si>
    <t>Транспортное средство:</t>
  </si>
  <si>
    <t xml:space="preserve"> - автобус школьный</t>
  </si>
  <si>
    <t>Валики</t>
  </si>
  <si>
    <t>Кисти</t>
  </si>
  <si>
    <t xml:space="preserve"> - жесткий диск</t>
  </si>
  <si>
    <t xml:space="preserve"> - мультимедийный проектор</t>
  </si>
  <si>
    <t xml:space="preserve"> - магнитофон</t>
  </si>
  <si>
    <t xml:space="preserve"> - музыкальные колонки</t>
  </si>
  <si>
    <t>Подушка штемпельная</t>
  </si>
  <si>
    <t>Чернила д/ксерокса</t>
  </si>
  <si>
    <t>по МОУ "Волосатовская средняя общеобразовательная школа"</t>
  </si>
  <si>
    <t>АИ - 80</t>
  </si>
  <si>
    <t xml:space="preserve"> - копировальный аппарат </t>
  </si>
  <si>
    <t>по МОУ "Новлянская средняя общеобразовательная школа"</t>
  </si>
  <si>
    <t>Тосол</t>
  </si>
  <si>
    <t>Литол</t>
  </si>
  <si>
    <t>Мебель:</t>
  </si>
  <si>
    <t>Мел</t>
  </si>
  <si>
    <t>Папка/черная</t>
  </si>
  <si>
    <t>по МОУ "Чертковская основная общеобразовательная школа"</t>
  </si>
  <si>
    <t>Печать фотографий</t>
  </si>
  <si>
    <t>Прочие услуги</t>
  </si>
  <si>
    <t>по МОУ "Копнинская основная общеобразовательная школа"</t>
  </si>
  <si>
    <t>Шифер</t>
  </si>
  <si>
    <t xml:space="preserve"> - монитор</t>
  </si>
  <si>
    <t xml:space="preserve"> - мультимедийн.проектор</t>
  </si>
  <si>
    <t>Ручка</t>
  </si>
  <si>
    <t>Штрих</t>
  </si>
  <si>
    <t>Грабли</t>
  </si>
  <si>
    <t>Мотыжки</t>
  </si>
  <si>
    <t>Вилы</t>
  </si>
  <si>
    <t>Лопата штыковая</t>
  </si>
  <si>
    <t>Тележка садовая</t>
  </si>
  <si>
    <t>Электронасос</t>
  </si>
  <si>
    <t>Электронагреватель</t>
  </si>
  <si>
    <t>Смеситель</t>
  </si>
  <si>
    <t>Электрополотенце</t>
  </si>
  <si>
    <t>Комфорка на эл.плиту</t>
  </si>
  <si>
    <t>Лампа люминесцентная</t>
  </si>
  <si>
    <t>по МОУ "Красноушенская основная общеобразовательная"</t>
  </si>
  <si>
    <t>Мебель: -стол письменный</t>
  </si>
  <si>
    <t>по МОУ "Губинская основная общеобразовательная школа"</t>
  </si>
  <si>
    <t>по МОУ "Первомайская основная общеобразовательная школа"</t>
  </si>
  <si>
    <t xml:space="preserve"> - телефонный аппарат</t>
  </si>
  <si>
    <t>Фотопленка</t>
  </si>
  <si>
    <t>Клей ПВА</t>
  </si>
  <si>
    <t>Лампа дневн.света</t>
  </si>
  <si>
    <t>Замки врезные</t>
  </si>
  <si>
    <t>Лампа д/уличн.фонаря</t>
  </si>
  <si>
    <t>по МОУ "Высоковская начальная школа - сад"</t>
  </si>
  <si>
    <t>Мебельдетская:</t>
  </si>
  <si>
    <t xml:space="preserve"> - стиральная машина</t>
  </si>
  <si>
    <t xml:space="preserve"> - вытяжка на кухню</t>
  </si>
  <si>
    <t>по МОУ "Костенецкая начальная школа" с группой детского сада.</t>
  </si>
  <si>
    <t>Железо кровельное</t>
  </si>
  <si>
    <t>по МОУ "Кочергинская начльная школа - сад"</t>
  </si>
  <si>
    <t>по МОУ "Драчевская начальная школа - сад"</t>
  </si>
  <si>
    <t>по МОУ "Надеждинская начальная школа"</t>
  </si>
  <si>
    <t>МДОУ Детский сад № 1 "Солнышко"</t>
  </si>
  <si>
    <t xml:space="preserve"> - чеснок</t>
  </si>
  <si>
    <t xml:space="preserve"> - ягоды свежие</t>
  </si>
  <si>
    <t>Услуги по техническому обслуживанию прямой телефонной связи</t>
  </si>
  <si>
    <t>МДОУ Детский сад № 2 "Ладушки"</t>
  </si>
  <si>
    <t>МДОУ Детский сад № 3 "Теремок"</t>
  </si>
  <si>
    <t xml:space="preserve"> - зелень</t>
  </si>
  <si>
    <t>МДОУ Детский сад № 4 "Светлячок"</t>
  </si>
  <si>
    <t>МДОУ Детский сад № 5 п. Новый Быт.</t>
  </si>
  <si>
    <t>МДОУ Детский сад № 6 с. Малышево.</t>
  </si>
  <si>
    <t>МДОУ Детский сад № 7 п. Красная Ушна.</t>
  </si>
  <si>
    <t>МДОУ Детский сад № 9  п. Новлянка.</t>
  </si>
  <si>
    <t xml:space="preserve"> - электроплита</t>
  </si>
  <si>
    <t>МДОУ Детский сад № 14 д. Губино.</t>
  </si>
  <si>
    <t>МДОУ Детский сад № 15 п. Новлянка</t>
  </si>
  <si>
    <t xml:space="preserve"> - DVD</t>
  </si>
  <si>
    <t xml:space="preserve"> МДОУ Детский сад № 18 д. Копнино.</t>
  </si>
  <si>
    <t xml:space="preserve"> МДОУ Детский сад № 19 д. Переложниково.</t>
  </si>
  <si>
    <t>Отдел опеки и попечительства управления образования администрации Селивановского района</t>
  </si>
  <si>
    <t>ГСМ:</t>
  </si>
  <si>
    <t>Прочие ГСМ</t>
  </si>
  <si>
    <t>ИТОГО по ГСМ:</t>
  </si>
  <si>
    <t xml:space="preserve"> - вентилятор</t>
  </si>
  <si>
    <t>Лампа энергосберегающая</t>
  </si>
  <si>
    <t>Электрочайник</t>
  </si>
  <si>
    <t>Аппарат Управления образования администрации Селивановского района</t>
  </si>
  <si>
    <t>ТОВАРЫ:</t>
  </si>
  <si>
    <t>Централизованная бухгалтерия Управления образования администрации Селивановского района</t>
  </si>
  <si>
    <t xml:space="preserve"> - запасные части к автомобилю</t>
  </si>
  <si>
    <t xml:space="preserve"> - ксерокс</t>
  </si>
  <si>
    <t>Програмное обеспечение</t>
  </si>
  <si>
    <t xml:space="preserve">  МОУ ДОД "Центр внешкольной работы"</t>
  </si>
  <si>
    <t>Обои</t>
  </si>
  <si>
    <t>Гуашь</t>
  </si>
  <si>
    <t>Автозапчасти</t>
  </si>
  <si>
    <t>Спортинвентарь</t>
  </si>
  <si>
    <t xml:space="preserve">  МОУ ДОД "Детский оздоровительно-образовательный спортивный центр"</t>
  </si>
  <si>
    <t>Поликорбонат</t>
  </si>
  <si>
    <t>Спортивный инвентарь</t>
  </si>
  <si>
    <t>По управлению образования</t>
  </si>
  <si>
    <t>Приобретение водоразборных колонок</t>
  </si>
  <si>
    <t>Строительство водопроводной сети ул. Куйбышева-ул.Шоссейная п. Кр. Горбатка</t>
  </si>
  <si>
    <t>Капитальный ремонт тепловых сетей</t>
  </si>
  <si>
    <t>Автоперевозки</t>
  </si>
  <si>
    <t>Итого ГСМ  тыс.руб.</t>
  </si>
  <si>
    <t>Итого:</t>
  </si>
  <si>
    <t>Итого по управлению</t>
  </si>
  <si>
    <t>Итого по району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</si>
</sst>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 ;\-#,##0.00\ "/>
  </numFmts>
  <fonts count="31">
    <font>
      <sz val="10"/>
      <name val="Arial"/>
      <family val="0"/>
    </font>
    <font>
      <b/>
      <sz val="8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i/>
      <sz val="8"/>
      <name val="Arial"/>
      <family val="2"/>
    </font>
    <font>
      <b/>
      <i/>
      <sz val="8"/>
      <name val="Arial Cyr"/>
      <family val="0"/>
    </font>
    <font>
      <b/>
      <sz val="8"/>
      <name val="Arial Cyr"/>
      <family val="0"/>
    </font>
    <font>
      <i/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7"/>
      <color indexed="23"/>
      <name val="Arial"/>
      <family val="2"/>
    </font>
    <font>
      <sz val="9"/>
      <name val="Arial"/>
      <family val="0"/>
    </font>
    <font>
      <b/>
      <i/>
      <sz val="9"/>
      <name val="Arial"/>
      <family val="0"/>
    </font>
    <font>
      <sz val="7"/>
      <name val="Arial Cyr"/>
      <family val="0"/>
    </font>
    <font>
      <b/>
      <sz val="9"/>
      <name val="Arial"/>
      <family val="2"/>
    </font>
    <font>
      <i/>
      <sz val="8"/>
      <name val="Arial Cyr"/>
      <family val="0"/>
    </font>
    <font>
      <b/>
      <sz val="7"/>
      <name val="Arial Cyr"/>
      <family val="0"/>
    </font>
    <font>
      <vertAlign val="superscript"/>
      <sz val="8"/>
      <name val="Times New Roman"/>
      <family val="1"/>
    </font>
    <font>
      <b/>
      <i/>
      <sz val="8"/>
      <name val="Times New Roman"/>
      <family val="1"/>
    </font>
    <font>
      <u val="single"/>
      <sz val="10"/>
      <name val="Arial"/>
      <family val="2"/>
    </font>
    <font>
      <b/>
      <sz val="8"/>
      <color indexed="19"/>
      <name val="Times New Roman"/>
      <family val="1"/>
    </font>
    <font>
      <sz val="8"/>
      <color indexed="19"/>
      <name val="Arial"/>
      <family val="0"/>
    </font>
    <font>
      <b/>
      <sz val="8"/>
      <color indexed="19"/>
      <name val="Arial"/>
      <family val="2"/>
    </font>
    <font>
      <b/>
      <sz val="8"/>
      <name val="Agency FB"/>
      <family val="2"/>
    </font>
    <font>
      <b/>
      <sz val="8"/>
      <color indexed="10"/>
      <name val="Arial Cyr"/>
      <family val="0"/>
    </font>
    <font>
      <b/>
      <i/>
      <sz val="8"/>
      <color indexed="60"/>
      <name val="Times New Roman"/>
      <family val="1"/>
    </font>
    <font>
      <b/>
      <sz val="9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8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80" fontId="3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80" fontId="4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/>
    </xf>
    <xf numFmtId="181" fontId="3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/>
    </xf>
    <xf numFmtId="0" fontId="9" fillId="0" borderId="4" xfId="0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80" fontId="4" fillId="0" borderId="1" xfId="0" applyNumberFormat="1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180" fontId="8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0" fillId="0" borderId="1" xfId="0" applyFont="1" applyBorder="1" applyAlignment="1">
      <alignment/>
    </xf>
    <xf numFmtId="181" fontId="10" fillId="0" borderId="1" xfId="0" applyNumberFormat="1" applyFont="1" applyBorder="1" applyAlignment="1">
      <alignment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 wrapText="1"/>
    </xf>
    <xf numFmtId="181" fontId="4" fillId="0" borderId="1" xfId="0" applyNumberFormat="1" applyFont="1" applyBorder="1" applyAlignment="1">
      <alignment vertical="center" wrapText="1"/>
    </xf>
    <xf numFmtId="181" fontId="2" fillId="0" borderId="1" xfId="0" applyNumberFormat="1" applyFont="1" applyBorder="1" applyAlignment="1">
      <alignment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181" fontId="8" fillId="0" borderId="1" xfId="0" applyNumberFormat="1" applyFont="1" applyBorder="1" applyAlignment="1">
      <alignment vertical="center" wrapText="1"/>
    </xf>
    <xf numFmtId="180" fontId="8" fillId="0" borderId="1" xfId="0" applyNumberFormat="1" applyFont="1" applyBorder="1" applyAlignment="1">
      <alignment vertical="center" wrapText="1"/>
    </xf>
    <xf numFmtId="181" fontId="3" fillId="0" borderId="1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181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181" fontId="2" fillId="0" borderId="1" xfId="0" applyNumberFormat="1" applyFont="1" applyBorder="1" applyAlignment="1">
      <alignment vertical="center"/>
    </xf>
    <xf numFmtId="181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80" fontId="8" fillId="0" borderId="1" xfId="0" applyNumberFormat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181" fontId="2" fillId="0" borderId="5" xfId="0" applyNumberFormat="1" applyFont="1" applyBorder="1" applyAlignment="1">
      <alignment/>
    </xf>
    <xf numFmtId="0" fontId="4" fillId="0" borderId="1" xfId="0" applyFont="1" applyBorder="1" applyAlignment="1">
      <alignment/>
    </xf>
    <xf numFmtId="181" fontId="4" fillId="0" borderId="1" xfId="0" applyNumberFormat="1" applyFont="1" applyBorder="1" applyAlignment="1">
      <alignment/>
    </xf>
    <xf numFmtId="181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Fill="1" applyBorder="1" applyAlignment="1">
      <alignment vertical="center" wrapText="1"/>
    </xf>
    <xf numFmtId="180" fontId="4" fillId="0" borderId="1" xfId="0" applyNumberFormat="1" applyFont="1" applyBorder="1" applyAlignment="1">
      <alignment/>
    </xf>
    <xf numFmtId="180" fontId="4" fillId="0" borderId="3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181" fontId="3" fillId="2" borderId="1" xfId="0" applyNumberFormat="1" applyFont="1" applyFill="1" applyBorder="1" applyAlignment="1">
      <alignment/>
    </xf>
    <xf numFmtId="181" fontId="8" fillId="0" borderId="3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181" fontId="8" fillId="0" borderId="6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2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/>
    </xf>
    <xf numFmtId="181" fontId="17" fillId="0" borderId="3" xfId="0" applyNumberFormat="1" applyFont="1" applyBorder="1" applyAlignment="1">
      <alignment vertical="center" wrapText="1"/>
    </xf>
    <xf numFmtId="0" fontId="14" fillId="0" borderId="4" xfId="0" applyFont="1" applyBorder="1" applyAlignment="1">
      <alignment/>
    </xf>
    <xf numFmtId="2" fontId="9" fillId="0" borderId="4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0" fontId="8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/>
    </xf>
    <xf numFmtId="2" fontId="2" fillId="0" borderId="1" xfId="0" applyNumberFormat="1" applyFont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2" fillId="2" borderId="1" xfId="0" applyNumberFormat="1" applyFont="1" applyFill="1" applyBorder="1" applyAlignment="1">
      <alignment/>
    </xf>
    <xf numFmtId="181" fontId="10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80" fontId="2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0" fontId="2" fillId="0" borderId="9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2" fontId="1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9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180" fontId="5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right" vertical="center" wrapText="1"/>
      <protection/>
    </xf>
    <xf numFmtId="18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180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/>
    </xf>
    <xf numFmtId="0" fontId="4" fillId="0" borderId="1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>
      <alignment horizontal="left" vertical="center" wrapText="1"/>
    </xf>
    <xf numFmtId="0" fontId="22" fillId="0" borderId="2" xfId="0" applyFont="1" applyBorder="1" applyAlignment="1">
      <alignment vertical="top" wrapText="1"/>
    </xf>
    <xf numFmtId="0" fontId="23" fillId="0" borderId="1" xfId="0" applyFont="1" applyBorder="1" applyAlignment="1">
      <alignment/>
    </xf>
    <xf numFmtId="49" fontId="24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/>
    </xf>
    <xf numFmtId="180" fontId="24" fillId="0" borderId="3" xfId="0" applyNumberFormat="1" applyFont="1" applyBorder="1" applyAlignment="1">
      <alignment vertical="center"/>
    </xf>
    <xf numFmtId="180" fontId="24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80" fontId="4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180" fontId="4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right"/>
    </xf>
    <xf numFmtId="181" fontId="6" fillId="0" borderId="1" xfId="0" applyNumberFormat="1" applyFont="1" applyBorder="1" applyAlignment="1">
      <alignment/>
    </xf>
    <xf numFmtId="180" fontId="6" fillId="0" borderId="1" xfId="0" applyNumberFormat="1" applyFont="1" applyBorder="1" applyAlignment="1">
      <alignment horizontal="right"/>
    </xf>
    <xf numFmtId="0" fontId="25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180" fontId="8" fillId="0" borderId="1" xfId="0" applyNumberFormat="1" applyFont="1" applyBorder="1" applyAlignment="1">
      <alignment horizontal="right" vertical="center" wrapText="1"/>
    </xf>
    <xf numFmtId="180" fontId="8" fillId="0" borderId="5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right" vertical="center"/>
    </xf>
    <xf numFmtId="180" fontId="26" fillId="0" borderId="1" xfId="0" applyNumberFormat="1" applyFont="1" applyBorder="1" applyAlignment="1">
      <alignment horizontal="right" wrapText="1"/>
    </xf>
    <xf numFmtId="180" fontId="8" fillId="0" borderId="1" xfId="0" applyNumberFormat="1" applyFont="1" applyBorder="1" applyAlignment="1">
      <alignment horizontal="right" wrapText="1"/>
    </xf>
    <xf numFmtId="180" fontId="3" fillId="0" borderId="1" xfId="0" applyNumberFormat="1" applyFont="1" applyBorder="1" applyAlignment="1">
      <alignment horizontal="right"/>
    </xf>
    <xf numFmtId="0" fontId="2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180" fontId="6" fillId="0" borderId="1" xfId="0" applyNumberFormat="1" applyFont="1" applyBorder="1" applyAlignment="1">
      <alignment/>
    </xf>
    <xf numFmtId="180" fontId="6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80" fontId="2" fillId="0" borderId="1" xfId="0" applyNumberFormat="1" applyFont="1" applyBorder="1" applyAlignment="1">
      <alignment horizontal="right"/>
    </xf>
    <xf numFmtId="180" fontId="6" fillId="0" borderId="1" xfId="0" applyNumberFormat="1" applyFont="1" applyBorder="1" applyAlignment="1">
      <alignment/>
    </xf>
    <xf numFmtId="180" fontId="10" fillId="0" borderId="1" xfId="0" applyNumberFormat="1" applyFont="1" applyBorder="1" applyAlignment="1">
      <alignment horizontal="right"/>
    </xf>
    <xf numFmtId="0" fontId="2" fillId="0" borderId="8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2" fontId="6" fillId="0" borderId="3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vertical="top" wrapText="1"/>
    </xf>
    <xf numFmtId="2" fontId="2" fillId="0" borderId="5" xfId="0" applyNumberFormat="1" applyFont="1" applyBorder="1" applyAlignment="1">
      <alignment vertical="top" wrapText="1"/>
    </xf>
    <xf numFmtId="2" fontId="17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2" fontId="2" fillId="0" borderId="9" xfId="0" applyNumberFormat="1" applyFont="1" applyBorder="1" applyAlignment="1">
      <alignment vertical="center"/>
    </xf>
    <xf numFmtId="2" fontId="4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vertical="top" wrapText="1"/>
    </xf>
    <xf numFmtId="2" fontId="2" fillId="0" borderId="3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left" vertical="center" wrapText="1"/>
    </xf>
    <xf numFmtId="2" fontId="4" fillId="0" borderId="3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left" vertical="center" wrapText="1"/>
    </xf>
    <xf numFmtId="2" fontId="7" fillId="0" borderId="3" xfId="0" applyNumberFormat="1" applyFont="1" applyBorder="1" applyAlignment="1">
      <alignment horizontal="left" vertical="center" wrapText="1"/>
    </xf>
    <xf numFmtId="2" fontId="8" fillId="0" borderId="4" xfId="0" applyNumberFormat="1" applyFont="1" applyBorder="1" applyAlignment="1">
      <alignment horizontal="left" vertical="center" wrapText="1"/>
    </xf>
    <xf numFmtId="2" fontId="4" fillId="0" borderId="4" xfId="0" applyNumberFormat="1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1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/>
    </xf>
    <xf numFmtId="0" fontId="2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3" xfId="0" applyFont="1" applyBorder="1" applyAlignment="1">
      <alignment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2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vertical="center"/>
    </xf>
    <xf numFmtId="186" fontId="1" fillId="0" borderId="2" xfId="0" applyNumberFormat="1" applyFont="1" applyBorder="1" applyAlignment="1">
      <alignment/>
    </xf>
    <xf numFmtId="2" fontId="5" fillId="0" borderId="13" xfId="0" applyNumberFormat="1" applyFont="1" applyBorder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/>
    </xf>
    <xf numFmtId="0" fontId="5" fillId="0" borderId="5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/>
    </xf>
    <xf numFmtId="186" fontId="1" fillId="0" borderId="12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186" fontId="1" fillId="0" borderId="1" xfId="0" applyNumberFormat="1" applyFont="1" applyBorder="1" applyAlignment="1">
      <alignment/>
    </xf>
    <xf numFmtId="0" fontId="5" fillId="0" borderId="4" xfId="0" applyFont="1" applyBorder="1" applyAlignment="1">
      <alignment/>
    </xf>
    <xf numFmtId="180" fontId="5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vertical="center"/>
    </xf>
    <xf numFmtId="180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 vertical="top" wrapText="1"/>
    </xf>
    <xf numFmtId="180" fontId="1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 vertical="top"/>
    </xf>
    <xf numFmtId="2" fontId="1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 wrapText="1"/>
    </xf>
    <xf numFmtId="2" fontId="1" fillId="0" borderId="2" xfId="0" applyNumberFormat="1" applyFont="1" applyBorder="1" applyAlignment="1">
      <alignment vertical="center"/>
    </xf>
    <xf numFmtId="0" fontId="20" fillId="0" borderId="1" xfId="0" applyFont="1" applyBorder="1" applyAlignment="1">
      <alignment horizontal="left"/>
    </xf>
    <xf numFmtId="0" fontId="5" fillId="0" borderId="0" xfId="0" applyFont="1" applyBorder="1" applyAlignment="1">
      <alignment/>
    </xf>
    <xf numFmtId="2" fontId="1" fillId="0" borderId="3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20" fillId="0" borderId="0" xfId="0" applyFont="1" applyAlignment="1">
      <alignment horizontal="center" vertical="top"/>
    </xf>
    <xf numFmtId="181" fontId="1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81" fontId="1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7" fillId="0" borderId="0" xfId="0" applyFont="1" applyAlignment="1">
      <alignment horizontal="center" vertical="top"/>
    </xf>
    <xf numFmtId="0" fontId="20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0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/>
    </xf>
    <xf numFmtId="0" fontId="16" fillId="2" borderId="6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20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2" fontId="5" fillId="0" borderId="3" xfId="0" applyNumberFormat="1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7" fillId="0" borderId="3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0" fontId="3" fillId="0" borderId="5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5" fillId="0" borderId="9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  <xf numFmtId="9" fontId="10" fillId="0" borderId="3" xfId="17" applyFont="1" applyBorder="1" applyAlignment="1">
      <alignment horizontal="center" vertical="top" wrapText="1"/>
    </xf>
    <xf numFmtId="9" fontId="0" fillId="0" borderId="4" xfId="17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8" fillId="0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/>
    </xf>
    <xf numFmtId="2" fontId="16" fillId="0" borderId="1" xfId="0" applyNumberFormat="1" applyFont="1" applyBorder="1" applyAlignment="1">
      <alignment/>
    </xf>
    <xf numFmtId="0" fontId="28" fillId="0" borderId="1" xfId="0" applyFont="1" applyBorder="1" applyAlignment="1">
      <alignment horizontal="center" vertical="center" wrapText="1"/>
    </xf>
    <xf numFmtId="2" fontId="28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2" fontId="16" fillId="0" borderId="1" xfId="0" applyNumberFormat="1" applyFont="1" applyBorder="1" applyAlignment="1">
      <alignment vertical="center"/>
    </xf>
    <xf numFmtId="2" fontId="13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/>
    </xf>
    <xf numFmtId="2" fontId="16" fillId="0" borderId="1" xfId="0" applyNumberFormat="1" applyFont="1" applyBorder="1" applyAlignment="1">
      <alignment/>
    </xf>
    <xf numFmtId="0" fontId="13" fillId="0" borderId="1" xfId="0" applyFont="1" applyBorder="1" applyAlignment="1">
      <alignment vertical="center"/>
    </xf>
    <xf numFmtId="180" fontId="16" fillId="0" borderId="1" xfId="0" applyNumberFormat="1" applyFont="1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180" fontId="28" fillId="0" borderId="1" xfId="0" applyNumberFormat="1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5" xfId="0" applyFont="1" applyBorder="1" applyAlignment="1">
      <alignment/>
    </xf>
    <xf numFmtId="181" fontId="16" fillId="0" borderId="2" xfId="0" applyNumberFormat="1" applyFont="1" applyBorder="1" applyAlignment="1">
      <alignment vertical="center"/>
    </xf>
    <xf numFmtId="2" fontId="16" fillId="0" borderId="2" xfId="0" applyNumberFormat="1" applyFont="1" applyBorder="1" applyAlignment="1">
      <alignment vertical="center"/>
    </xf>
    <xf numFmtId="181" fontId="16" fillId="0" borderId="1" xfId="0" applyNumberFormat="1" applyFont="1" applyBorder="1" applyAlignment="1">
      <alignment vertical="center"/>
    </xf>
    <xf numFmtId="181" fontId="16" fillId="0" borderId="1" xfId="0" applyNumberFormat="1" applyFont="1" applyBorder="1" applyAlignment="1">
      <alignment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 vertical="center"/>
    </xf>
    <xf numFmtId="180" fontId="28" fillId="0" borderId="1" xfId="0" applyNumberFormat="1" applyFont="1" applyBorder="1" applyAlignment="1">
      <alignment horizontal="center" vertical="center"/>
    </xf>
    <xf numFmtId="180" fontId="16" fillId="0" borderId="1" xfId="0" applyNumberFormat="1" applyFont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0" fillId="0" borderId="1" xfId="0" applyFont="1" applyBorder="1" applyAlignment="1">
      <alignment/>
    </xf>
    <xf numFmtId="2" fontId="10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596"/>
  <sheetViews>
    <sheetView tabSelected="1" zoomScale="90" zoomScaleNormal="90" zoomScaleSheetLayoutView="100" workbookViewId="0" topLeftCell="A1">
      <pane ySplit="8" topLeftCell="BM339" activePane="bottomLeft" state="frozen"/>
      <selection pane="topLeft" activeCell="A1" sqref="A1"/>
      <selection pane="bottomLeft" activeCell="A321" sqref="A321:O321"/>
    </sheetView>
  </sheetViews>
  <sheetFormatPr defaultColWidth="9.140625" defaultRowHeight="12.75"/>
  <cols>
    <col min="5" max="5" width="9.28125" style="0" bestFit="1" customWidth="1"/>
    <col min="8" max="8" width="9.28125" style="0" bestFit="1" customWidth="1"/>
    <col min="11" max="11" width="9.28125" style="0" bestFit="1" customWidth="1"/>
    <col min="14" max="14" width="9.28125" style="0" bestFit="1" customWidth="1"/>
    <col min="15" max="15" width="10.421875" style="0" customWidth="1"/>
  </cols>
  <sheetData>
    <row r="2" spans="1:15" ht="12.75">
      <c r="A2" s="273" t="s">
        <v>83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1:15" ht="12.7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2.75">
      <c r="A4" s="273" t="s">
        <v>84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</row>
    <row r="5" spans="1:15" ht="12.7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56.25" customHeight="1">
      <c r="A6" s="33" t="s">
        <v>43</v>
      </c>
      <c r="B6" s="33" t="s">
        <v>44</v>
      </c>
      <c r="C6" s="268" t="s">
        <v>45</v>
      </c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7"/>
      <c r="O6" s="37" t="s">
        <v>46</v>
      </c>
    </row>
    <row r="7" spans="1:15" ht="12.75">
      <c r="A7" s="38"/>
      <c r="B7" s="38"/>
      <c r="C7" s="418" t="s">
        <v>47</v>
      </c>
      <c r="D7" s="419"/>
      <c r="E7" s="419"/>
      <c r="F7" s="418" t="s">
        <v>48</v>
      </c>
      <c r="G7" s="419"/>
      <c r="H7" s="419"/>
      <c r="I7" s="418" t="s">
        <v>49</v>
      </c>
      <c r="J7" s="419"/>
      <c r="K7" s="419"/>
      <c r="L7" s="37"/>
      <c r="M7" s="37" t="s">
        <v>50</v>
      </c>
      <c r="N7" s="37"/>
      <c r="O7" s="37"/>
    </row>
    <row r="8" spans="1:15" ht="22.5">
      <c r="A8" s="42"/>
      <c r="B8" s="42"/>
      <c r="C8" s="37" t="s">
        <v>51</v>
      </c>
      <c r="D8" s="37" t="s">
        <v>52</v>
      </c>
      <c r="E8" s="37" t="s">
        <v>53</v>
      </c>
      <c r="F8" s="37" t="s">
        <v>51</v>
      </c>
      <c r="G8" s="37" t="s">
        <v>54</v>
      </c>
      <c r="H8" s="37" t="s">
        <v>53</v>
      </c>
      <c r="I8" s="37" t="s">
        <v>51</v>
      </c>
      <c r="J8" s="37" t="s">
        <v>54</v>
      </c>
      <c r="K8" s="37" t="s">
        <v>53</v>
      </c>
      <c r="L8" s="37" t="s">
        <v>51</v>
      </c>
      <c r="M8" s="37" t="s">
        <v>54</v>
      </c>
      <c r="N8" s="37" t="s">
        <v>53</v>
      </c>
      <c r="O8" s="42"/>
    </row>
    <row r="9" spans="1:15" ht="12.7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ht="12.75">
      <c r="A10" s="273" t="s">
        <v>42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</row>
    <row r="11" spans="1:15" ht="12.75">
      <c r="A11" s="30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ht="56.25">
      <c r="A12" s="33" t="s">
        <v>43</v>
      </c>
      <c r="B12" s="33" t="s">
        <v>44</v>
      </c>
      <c r="C12" s="268" t="s">
        <v>45</v>
      </c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7"/>
      <c r="O12" s="37" t="s">
        <v>46</v>
      </c>
    </row>
    <row r="13" spans="1:15" ht="12.75">
      <c r="A13" s="38"/>
      <c r="B13" s="38"/>
      <c r="C13" s="257" t="s">
        <v>47</v>
      </c>
      <c r="D13" s="258"/>
      <c r="E13" s="258"/>
      <c r="F13" s="257" t="s">
        <v>48</v>
      </c>
      <c r="G13" s="258"/>
      <c r="H13" s="258"/>
      <c r="I13" s="257" t="s">
        <v>49</v>
      </c>
      <c r="J13" s="258"/>
      <c r="K13" s="258"/>
      <c r="L13" s="37"/>
      <c r="M13" s="37" t="s">
        <v>50</v>
      </c>
      <c r="N13" s="37"/>
      <c r="O13" s="37"/>
    </row>
    <row r="14" spans="1:15" ht="22.5">
      <c r="A14" s="41"/>
      <c r="B14" s="41"/>
      <c r="C14" s="38" t="s">
        <v>51</v>
      </c>
      <c r="D14" s="38" t="s">
        <v>52</v>
      </c>
      <c r="E14" s="38" t="s">
        <v>53</v>
      </c>
      <c r="F14" s="38" t="s">
        <v>51</v>
      </c>
      <c r="G14" s="38" t="s">
        <v>54</v>
      </c>
      <c r="H14" s="38" t="s">
        <v>53</v>
      </c>
      <c r="I14" s="38" t="s">
        <v>51</v>
      </c>
      <c r="J14" s="38" t="s">
        <v>54</v>
      </c>
      <c r="K14" s="38" t="s">
        <v>53</v>
      </c>
      <c r="L14" s="37" t="s">
        <v>51</v>
      </c>
      <c r="M14" s="37" t="s">
        <v>54</v>
      </c>
      <c r="N14" s="37" t="s">
        <v>53</v>
      </c>
      <c r="O14" s="42"/>
    </row>
    <row r="15" spans="1:15" ht="12.75">
      <c r="A15" s="259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1"/>
      <c r="M15" s="261"/>
      <c r="N15" s="261"/>
      <c r="O15" s="262"/>
    </row>
    <row r="16" spans="1:15" ht="12.75">
      <c r="A16" s="275" t="s">
        <v>61</v>
      </c>
      <c r="B16" s="254"/>
      <c r="C16" s="254"/>
      <c r="D16" s="25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22.5">
      <c r="A17" s="17" t="s">
        <v>62</v>
      </c>
      <c r="B17" s="17" t="s">
        <v>63</v>
      </c>
      <c r="C17" s="17">
        <v>29.41</v>
      </c>
      <c r="D17" s="136">
        <v>4.3</v>
      </c>
      <c r="E17" s="136">
        <v>126.6</v>
      </c>
      <c r="F17" s="136">
        <v>18.52</v>
      </c>
      <c r="G17" s="136">
        <v>4.31</v>
      </c>
      <c r="H17" s="136">
        <v>79.75</v>
      </c>
      <c r="I17" s="136">
        <v>16.78</v>
      </c>
      <c r="J17" s="136">
        <v>4.31</v>
      </c>
      <c r="K17" s="136">
        <v>72.25</v>
      </c>
      <c r="L17" s="136">
        <v>36.64</v>
      </c>
      <c r="M17" s="136">
        <v>4.3</v>
      </c>
      <c r="N17" s="136">
        <v>157.73</v>
      </c>
      <c r="O17" s="458">
        <f>N17+E17+H17+K17</f>
        <v>436.33</v>
      </c>
    </row>
    <row r="18" spans="1:15" ht="22.5">
      <c r="A18" s="17" t="s">
        <v>64</v>
      </c>
      <c r="B18" s="17" t="s">
        <v>65</v>
      </c>
      <c r="C18" s="17">
        <v>39.12</v>
      </c>
      <c r="D18" s="17">
        <v>3.24</v>
      </c>
      <c r="E18" s="136">
        <v>126.85</v>
      </c>
      <c r="F18" s="136">
        <v>6.37</v>
      </c>
      <c r="G18" s="136">
        <v>3.24</v>
      </c>
      <c r="H18" s="136">
        <v>20.64</v>
      </c>
      <c r="I18" s="136"/>
      <c r="J18" s="136"/>
      <c r="K18" s="136"/>
      <c r="L18" s="136">
        <v>28.95</v>
      </c>
      <c r="M18" s="136">
        <v>3.24</v>
      </c>
      <c r="N18" s="136">
        <v>93.86</v>
      </c>
      <c r="O18" s="458">
        <f aca="true" t="shared" si="0" ref="O18:O38">N18+E18+H18+K18</f>
        <v>241.34999999999997</v>
      </c>
    </row>
    <row r="19" spans="1:15" ht="22.5">
      <c r="A19" s="17" t="s">
        <v>67</v>
      </c>
      <c r="B19" s="17" t="s">
        <v>32</v>
      </c>
      <c r="C19" s="17">
        <v>8.5</v>
      </c>
      <c r="D19" s="136">
        <v>19</v>
      </c>
      <c r="E19" s="136">
        <v>0.2</v>
      </c>
      <c r="F19" s="136">
        <v>8.5</v>
      </c>
      <c r="G19" s="136">
        <v>19</v>
      </c>
      <c r="H19" s="136">
        <v>0.2</v>
      </c>
      <c r="I19" s="136">
        <v>8.5</v>
      </c>
      <c r="J19" s="136">
        <v>19</v>
      </c>
      <c r="K19" s="136">
        <v>0.2</v>
      </c>
      <c r="L19" s="136">
        <v>8.5</v>
      </c>
      <c r="M19" s="136">
        <v>19</v>
      </c>
      <c r="N19" s="136">
        <v>0.2</v>
      </c>
      <c r="O19" s="458">
        <f t="shared" si="0"/>
        <v>0.8</v>
      </c>
    </row>
    <row r="20" spans="1:15" ht="72">
      <c r="A20" s="456" t="s">
        <v>69</v>
      </c>
      <c r="B20" s="457" t="s">
        <v>1</v>
      </c>
      <c r="C20" s="446"/>
      <c r="D20" s="446"/>
      <c r="E20" s="447">
        <f>SUM(E17:E19)</f>
        <v>253.64999999999998</v>
      </c>
      <c r="F20" s="448"/>
      <c r="G20" s="448"/>
      <c r="H20" s="447">
        <f>SUM(H17:H19)</f>
        <v>100.59</v>
      </c>
      <c r="I20" s="448"/>
      <c r="J20" s="448"/>
      <c r="K20" s="447">
        <f>SUM(K17:K19)</f>
        <v>72.45</v>
      </c>
      <c r="L20" s="447"/>
      <c r="M20" s="447"/>
      <c r="N20" s="447">
        <f>SUM(N17:N19)</f>
        <v>251.78999999999996</v>
      </c>
      <c r="O20" s="458">
        <f t="shared" si="0"/>
        <v>678.48</v>
      </c>
    </row>
    <row r="21" spans="1:15" ht="12.75">
      <c r="A21" s="24" t="s">
        <v>72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458">
        <f t="shared" si="0"/>
        <v>0</v>
      </c>
    </row>
    <row r="22" spans="1:15" ht="12.75">
      <c r="A22" s="17" t="s">
        <v>74</v>
      </c>
      <c r="B22" s="17" t="s">
        <v>15</v>
      </c>
      <c r="C22" s="136">
        <v>0.8</v>
      </c>
      <c r="D22" s="136">
        <v>25</v>
      </c>
      <c r="E22" s="136">
        <v>20</v>
      </c>
      <c r="F22" s="136">
        <v>0.9</v>
      </c>
      <c r="G22" s="136">
        <v>25</v>
      </c>
      <c r="H22" s="136">
        <v>22.5</v>
      </c>
      <c r="I22" s="136">
        <v>0.9</v>
      </c>
      <c r="J22" s="136">
        <v>25</v>
      </c>
      <c r="K22" s="136">
        <v>22.5</v>
      </c>
      <c r="L22" s="136">
        <v>0.9</v>
      </c>
      <c r="M22" s="136">
        <v>25</v>
      </c>
      <c r="N22" s="136">
        <v>22.5</v>
      </c>
      <c r="O22" s="458">
        <f t="shared" si="0"/>
        <v>87.5</v>
      </c>
    </row>
    <row r="23" spans="1:15" ht="33.75">
      <c r="A23" s="17" t="s">
        <v>75</v>
      </c>
      <c r="B23" s="17" t="s">
        <v>15</v>
      </c>
      <c r="C23" s="136">
        <v>0.012</v>
      </c>
      <c r="D23" s="136">
        <v>50</v>
      </c>
      <c r="E23" s="136">
        <v>0.6</v>
      </c>
      <c r="F23" s="136">
        <v>0.012</v>
      </c>
      <c r="G23" s="136">
        <v>50</v>
      </c>
      <c r="H23" s="136">
        <v>0.6</v>
      </c>
      <c r="I23" s="136">
        <v>0.012</v>
      </c>
      <c r="J23" s="136">
        <v>50</v>
      </c>
      <c r="K23" s="136">
        <v>0.6</v>
      </c>
      <c r="L23" s="136">
        <v>0.015</v>
      </c>
      <c r="M23" s="136">
        <v>50</v>
      </c>
      <c r="N23" s="136">
        <v>0.6</v>
      </c>
      <c r="O23" s="458">
        <f t="shared" si="0"/>
        <v>2.4</v>
      </c>
    </row>
    <row r="24" spans="1:15" ht="12.75">
      <c r="A24" s="442" t="s">
        <v>76</v>
      </c>
      <c r="B24" s="454"/>
      <c r="C24" s="442">
        <v>0.812</v>
      </c>
      <c r="D24" s="442"/>
      <c r="E24" s="443">
        <f>SUM(E22:E23)</f>
        <v>20.6</v>
      </c>
      <c r="F24" s="442">
        <v>0.912</v>
      </c>
      <c r="G24" s="442"/>
      <c r="H24" s="443">
        <f>SUM(H22:H23)</f>
        <v>23.1</v>
      </c>
      <c r="I24" s="442">
        <v>0.912</v>
      </c>
      <c r="J24" s="442"/>
      <c r="K24" s="443">
        <f>SUM(K22:K23)</f>
        <v>23.1</v>
      </c>
      <c r="L24" s="455">
        <v>0.915</v>
      </c>
      <c r="M24" s="455"/>
      <c r="N24" s="443">
        <f>SUM(N22:N23)</f>
        <v>23.1</v>
      </c>
      <c r="O24" s="458">
        <f t="shared" si="0"/>
        <v>89.9</v>
      </c>
    </row>
    <row r="25" spans="1:15" ht="12.75" customHeight="1">
      <c r="A25" s="352" t="s">
        <v>80</v>
      </c>
      <c r="B25" s="365"/>
      <c r="C25" s="365"/>
      <c r="D25" s="365"/>
      <c r="E25" s="366"/>
      <c r="F25" s="8"/>
      <c r="G25" s="8"/>
      <c r="H25" s="8"/>
      <c r="I25" s="8"/>
      <c r="J25" s="8"/>
      <c r="K25" s="8"/>
      <c r="L25" s="8"/>
      <c r="M25" s="8"/>
      <c r="N25" s="8"/>
      <c r="O25" s="458">
        <f t="shared" si="0"/>
        <v>0</v>
      </c>
    </row>
    <row r="26" spans="1:15" ht="12.75">
      <c r="A26" s="1" t="s">
        <v>2</v>
      </c>
      <c r="B26" s="5"/>
      <c r="C26" s="3"/>
      <c r="D26" s="3"/>
      <c r="E26" s="18">
        <v>8</v>
      </c>
      <c r="F26" s="122"/>
      <c r="G26" s="122"/>
      <c r="H26" s="18">
        <v>8</v>
      </c>
      <c r="I26" s="122"/>
      <c r="J26" s="122"/>
      <c r="K26" s="18">
        <v>8</v>
      </c>
      <c r="L26" s="18"/>
      <c r="M26" s="18"/>
      <c r="N26" s="18">
        <v>8</v>
      </c>
      <c r="O26" s="458">
        <f t="shared" si="0"/>
        <v>32</v>
      </c>
    </row>
    <row r="27" spans="1:15" ht="12.75">
      <c r="A27" s="1" t="s">
        <v>3</v>
      </c>
      <c r="B27" s="5"/>
      <c r="C27" s="3"/>
      <c r="D27" s="3"/>
      <c r="E27" s="18">
        <v>0.2</v>
      </c>
      <c r="F27" s="122"/>
      <c r="G27" s="122"/>
      <c r="H27" s="18">
        <v>0.2</v>
      </c>
      <c r="I27" s="122"/>
      <c r="J27" s="122"/>
      <c r="K27" s="18">
        <v>0.2</v>
      </c>
      <c r="L27" s="18"/>
      <c r="M27" s="18"/>
      <c r="N27" s="18">
        <v>0.2</v>
      </c>
      <c r="O27" s="458">
        <f t="shared" si="0"/>
        <v>0.8</v>
      </c>
    </row>
    <row r="28" spans="1:15" ht="12.75">
      <c r="A28" s="1" t="s">
        <v>4</v>
      </c>
      <c r="B28" s="5"/>
      <c r="C28" s="3"/>
      <c r="D28" s="3"/>
      <c r="E28" s="18">
        <v>0.1</v>
      </c>
      <c r="F28" s="122"/>
      <c r="G28" s="122"/>
      <c r="H28" s="18">
        <v>0.1</v>
      </c>
      <c r="I28" s="122"/>
      <c r="J28" s="122"/>
      <c r="K28" s="18">
        <v>0.1</v>
      </c>
      <c r="L28" s="18"/>
      <c r="M28" s="18"/>
      <c r="N28" s="18">
        <v>0.1</v>
      </c>
      <c r="O28" s="458">
        <f t="shared" si="0"/>
        <v>0.4</v>
      </c>
    </row>
    <row r="29" spans="1:15" ht="12.75">
      <c r="A29" s="1" t="s">
        <v>5</v>
      </c>
      <c r="B29" s="5"/>
      <c r="C29" s="3"/>
      <c r="D29" s="3"/>
      <c r="E29" s="18">
        <v>0.2</v>
      </c>
      <c r="F29" s="122"/>
      <c r="G29" s="122"/>
      <c r="H29" s="18">
        <v>0.2</v>
      </c>
      <c r="I29" s="122"/>
      <c r="J29" s="122"/>
      <c r="K29" s="18">
        <v>0.2</v>
      </c>
      <c r="L29" s="18"/>
      <c r="M29" s="18"/>
      <c r="N29" s="18">
        <v>0.2</v>
      </c>
      <c r="O29" s="458">
        <f t="shared" si="0"/>
        <v>0.8</v>
      </c>
    </row>
    <row r="30" spans="1:15" ht="12.75">
      <c r="A30" s="1" t="s">
        <v>6</v>
      </c>
      <c r="B30" s="5"/>
      <c r="C30" s="3"/>
      <c r="D30" s="3"/>
      <c r="E30" s="18">
        <v>1</v>
      </c>
      <c r="F30" s="122"/>
      <c r="G30" s="122"/>
      <c r="H30" s="18">
        <v>1</v>
      </c>
      <c r="I30" s="122"/>
      <c r="J30" s="122"/>
      <c r="K30" s="18">
        <v>1</v>
      </c>
      <c r="L30" s="18"/>
      <c r="M30" s="18"/>
      <c r="N30" s="18">
        <v>1</v>
      </c>
      <c r="O30" s="458">
        <f t="shared" si="0"/>
        <v>4</v>
      </c>
    </row>
    <row r="31" spans="1:15" ht="31.5">
      <c r="A31" s="1" t="s">
        <v>0</v>
      </c>
      <c r="B31" s="5"/>
      <c r="C31" s="3"/>
      <c r="D31" s="3"/>
      <c r="E31" s="447">
        <f>SUM(E26:E30)</f>
        <v>9.499999999999998</v>
      </c>
      <c r="F31" s="452"/>
      <c r="G31" s="452"/>
      <c r="H31" s="447">
        <f>SUM(H26:H30)</f>
        <v>9.499999999999998</v>
      </c>
      <c r="I31" s="452"/>
      <c r="J31" s="452"/>
      <c r="K31" s="447">
        <f>SUM(K26:K30)</f>
        <v>9.499999999999998</v>
      </c>
      <c r="L31" s="453"/>
      <c r="M31" s="453"/>
      <c r="N31" s="447">
        <f>SUM(N26:N30)</f>
        <v>9.499999999999998</v>
      </c>
      <c r="O31" s="458">
        <f t="shared" si="0"/>
        <v>37.99999999999999</v>
      </c>
    </row>
    <row r="32" spans="1:15" ht="21">
      <c r="A32" s="1" t="s">
        <v>7</v>
      </c>
      <c r="B32" s="6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458">
        <f t="shared" si="0"/>
        <v>0</v>
      </c>
    </row>
    <row r="33" spans="1:15" ht="22.5">
      <c r="A33" s="13" t="s">
        <v>8</v>
      </c>
      <c r="B33" s="9" t="s">
        <v>9</v>
      </c>
      <c r="C33" s="9">
        <v>2</v>
      </c>
      <c r="D33" s="238">
        <v>50</v>
      </c>
      <c r="E33" s="238">
        <v>0.1</v>
      </c>
      <c r="F33" s="238">
        <v>2</v>
      </c>
      <c r="G33" s="238">
        <v>50</v>
      </c>
      <c r="H33" s="238">
        <v>0.1</v>
      </c>
      <c r="I33" s="238">
        <v>2</v>
      </c>
      <c r="J33" s="238">
        <v>50</v>
      </c>
      <c r="K33" s="239">
        <v>0.1</v>
      </c>
      <c r="L33" s="239">
        <v>2</v>
      </c>
      <c r="M33" s="239">
        <v>50</v>
      </c>
      <c r="N33" s="239">
        <v>0.1</v>
      </c>
      <c r="O33" s="458">
        <f t="shared" si="0"/>
        <v>0.4</v>
      </c>
    </row>
    <row r="34" spans="1:15" ht="22.5">
      <c r="A34" s="11" t="s">
        <v>11</v>
      </c>
      <c r="B34" s="9" t="s">
        <v>9</v>
      </c>
      <c r="C34" s="9">
        <v>12</v>
      </c>
      <c r="D34" s="238">
        <v>10</v>
      </c>
      <c r="E34" s="238">
        <v>0.1</v>
      </c>
      <c r="F34" s="238"/>
      <c r="G34" s="238"/>
      <c r="H34" s="238"/>
      <c r="I34" s="238"/>
      <c r="J34" s="238"/>
      <c r="K34" s="238"/>
      <c r="L34" s="238"/>
      <c r="M34" s="238"/>
      <c r="N34" s="238"/>
      <c r="O34" s="458">
        <f t="shared" si="0"/>
        <v>0.1</v>
      </c>
    </row>
    <row r="35" spans="1:15" ht="12.75">
      <c r="A35" s="16" t="s">
        <v>18</v>
      </c>
      <c r="B35" s="16" t="s">
        <v>17</v>
      </c>
      <c r="C35" s="9">
        <v>10</v>
      </c>
      <c r="D35" s="238">
        <v>10</v>
      </c>
      <c r="E35" s="238">
        <v>0.1</v>
      </c>
      <c r="F35" s="238">
        <v>20</v>
      </c>
      <c r="G35" s="238">
        <v>10</v>
      </c>
      <c r="H35" s="238">
        <v>0.2</v>
      </c>
      <c r="I35" s="238">
        <v>20</v>
      </c>
      <c r="J35" s="238">
        <v>10</v>
      </c>
      <c r="K35" s="239">
        <v>0.2</v>
      </c>
      <c r="L35" s="239">
        <v>20</v>
      </c>
      <c r="M35" s="239">
        <v>10</v>
      </c>
      <c r="N35" s="239">
        <v>0.2</v>
      </c>
      <c r="O35" s="458">
        <f t="shared" si="0"/>
        <v>0.7</v>
      </c>
    </row>
    <row r="36" spans="1:15" ht="33.75">
      <c r="A36" s="17" t="s">
        <v>19</v>
      </c>
      <c r="B36" s="17" t="s">
        <v>9</v>
      </c>
      <c r="C36" s="17">
        <v>40</v>
      </c>
      <c r="D36" s="136">
        <v>250</v>
      </c>
      <c r="E36" s="136">
        <v>10</v>
      </c>
      <c r="F36" s="136">
        <v>20</v>
      </c>
      <c r="G36" s="136">
        <v>250</v>
      </c>
      <c r="H36" s="136">
        <v>5</v>
      </c>
      <c r="I36" s="136">
        <v>20</v>
      </c>
      <c r="J36" s="136">
        <v>250</v>
      </c>
      <c r="K36" s="136">
        <v>5</v>
      </c>
      <c r="L36" s="136">
        <v>20</v>
      </c>
      <c r="M36" s="136">
        <v>250</v>
      </c>
      <c r="N36" s="136">
        <v>5</v>
      </c>
      <c r="O36" s="458">
        <f t="shared" si="0"/>
        <v>25</v>
      </c>
    </row>
    <row r="37" spans="1:15" ht="36">
      <c r="A37" s="444" t="s">
        <v>20</v>
      </c>
      <c r="B37" s="445" t="s">
        <v>1</v>
      </c>
      <c r="C37" s="446"/>
      <c r="D37" s="446"/>
      <c r="E37" s="447">
        <f>SUM(E33:E36)</f>
        <v>10.3</v>
      </c>
      <c r="F37" s="446"/>
      <c r="G37" s="446"/>
      <c r="H37" s="447">
        <f>SUM(H33:H36)</f>
        <v>5.3</v>
      </c>
      <c r="I37" s="446"/>
      <c r="J37" s="446"/>
      <c r="K37" s="447">
        <f>SUM(K33:K36)</f>
        <v>5.3</v>
      </c>
      <c r="L37" s="447"/>
      <c r="M37" s="447"/>
      <c r="N37" s="447">
        <f>SUM(N33:N36)</f>
        <v>5.3</v>
      </c>
      <c r="O37" s="458">
        <f>N37+E37+H37+K37</f>
        <v>26.200000000000003</v>
      </c>
    </row>
    <row r="38" spans="1:15" ht="24">
      <c r="A38" s="449" t="s">
        <v>21</v>
      </c>
      <c r="B38" s="450" t="s">
        <v>22</v>
      </c>
      <c r="C38" s="450"/>
      <c r="D38" s="450"/>
      <c r="E38" s="451">
        <f>E31+E37</f>
        <v>19.799999999999997</v>
      </c>
      <c r="F38" s="451"/>
      <c r="G38" s="451"/>
      <c r="H38" s="451">
        <f>H31+H37</f>
        <v>14.799999999999997</v>
      </c>
      <c r="I38" s="451"/>
      <c r="J38" s="451"/>
      <c r="K38" s="451">
        <f>K31+K37</f>
        <v>14.799999999999997</v>
      </c>
      <c r="L38" s="451"/>
      <c r="M38" s="451"/>
      <c r="N38" s="451">
        <f>N31+N37</f>
        <v>14.799999999999997</v>
      </c>
      <c r="O38" s="458">
        <f t="shared" si="0"/>
        <v>64.19999999999999</v>
      </c>
    </row>
    <row r="39" spans="1:15" ht="12.75">
      <c r="A39" s="267" t="s">
        <v>23</v>
      </c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5"/>
    </row>
    <row r="40" spans="1:15" ht="22.5">
      <c r="A40" s="438" t="s">
        <v>24</v>
      </c>
      <c r="B40" s="19" t="s">
        <v>22</v>
      </c>
      <c r="C40" s="55"/>
      <c r="D40" s="55"/>
      <c r="E40" s="109">
        <v>250</v>
      </c>
      <c r="F40" s="109"/>
      <c r="G40" s="109"/>
      <c r="H40" s="109"/>
      <c r="I40" s="109"/>
      <c r="J40" s="109"/>
      <c r="K40" s="109"/>
      <c r="L40" s="109"/>
      <c r="M40" s="109"/>
      <c r="N40" s="109">
        <v>150</v>
      </c>
      <c r="O40" s="460">
        <f>E40+H40+K40+N40</f>
        <v>400</v>
      </c>
    </row>
    <row r="41" spans="1:15" ht="22.5">
      <c r="A41" s="438" t="s">
        <v>25</v>
      </c>
      <c r="B41" s="19" t="s">
        <v>22</v>
      </c>
      <c r="C41" s="55"/>
      <c r="D41" s="55"/>
      <c r="E41" s="109"/>
      <c r="F41" s="109"/>
      <c r="G41" s="109"/>
      <c r="H41" s="109">
        <v>150</v>
      </c>
      <c r="I41" s="109"/>
      <c r="J41" s="109"/>
      <c r="K41" s="109">
        <v>250</v>
      </c>
      <c r="L41" s="109"/>
      <c r="M41" s="109"/>
      <c r="N41" s="109"/>
      <c r="O41" s="460">
        <f>E41+H41+K41+N41</f>
        <v>400</v>
      </c>
    </row>
    <row r="42" spans="1:15" ht="56.25">
      <c r="A42" s="438" t="s">
        <v>26</v>
      </c>
      <c r="B42" s="19" t="s">
        <v>22</v>
      </c>
      <c r="C42" s="55"/>
      <c r="D42" s="55"/>
      <c r="E42" s="109"/>
      <c r="F42" s="109"/>
      <c r="G42" s="109"/>
      <c r="H42" s="109"/>
      <c r="I42" s="109"/>
      <c r="J42" s="109"/>
      <c r="K42" s="109">
        <v>100</v>
      </c>
      <c r="L42" s="109"/>
      <c r="M42" s="109"/>
      <c r="N42" s="109"/>
      <c r="O42" s="460">
        <f>E42+H42+K42+N42</f>
        <v>100</v>
      </c>
    </row>
    <row r="43" spans="1:15" ht="22.5">
      <c r="A43" s="438" t="s">
        <v>27</v>
      </c>
      <c r="B43" s="19" t="s">
        <v>22</v>
      </c>
      <c r="C43" s="55"/>
      <c r="D43" s="55"/>
      <c r="E43" s="109"/>
      <c r="F43" s="109"/>
      <c r="G43" s="109"/>
      <c r="H43" s="109"/>
      <c r="I43" s="109"/>
      <c r="J43" s="109"/>
      <c r="K43" s="109">
        <v>99</v>
      </c>
      <c r="L43" s="109"/>
      <c r="M43" s="109"/>
      <c r="N43" s="109"/>
      <c r="O43" s="460">
        <f>E43+H43+K43+N43</f>
        <v>99</v>
      </c>
    </row>
    <row r="44" spans="1:15" ht="24">
      <c r="A44" s="442" t="s">
        <v>28</v>
      </c>
      <c r="B44" s="442" t="s">
        <v>1</v>
      </c>
      <c r="C44" s="442"/>
      <c r="D44" s="442"/>
      <c r="E44" s="443">
        <f>SUM(E40:E43)</f>
        <v>250</v>
      </c>
      <c r="F44" s="443"/>
      <c r="G44" s="443"/>
      <c r="H44" s="443">
        <f>SUM(H40:H43)</f>
        <v>150</v>
      </c>
      <c r="I44" s="443"/>
      <c r="J44" s="443"/>
      <c r="K44" s="443">
        <f>SUM(K40:K43)</f>
        <v>449</v>
      </c>
      <c r="L44" s="443"/>
      <c r="M44" s="443"/>
      <c r="N44" s="443">
        <f>SUM(N40:N43)</f>
        <v>150</v>
      </c>
      <c r="O44" s="460">
        <f>E44+H44+K44+N44</f>
        <v>999</v>
      </c>
    </row>
    <row r="45" spans="1:15" ht="12.75">
      <c r="A45" s="264" t="s">
        <v>29</v>
      </c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6"/>
    </row>
    <row r="46" spans="1:15" ht="22.5">
      <c r="A46" s="25" t="s">
        <v>30</v>
      </c>
      <c r="B46" s="25" t="s">
        <v>22</v>
      </c>
      <c r="C46" s="25"/>
      <c r="D46" s="25"/>
      <c r="E46" s="26">
        <v>10.5</v>
      </c>
      <c r="F46" s="26"/>
      <c r="G46" s="26"/>
      <c r="H46" s="26">
        <v>10.5</v>
      </c>
      <c r="I46" s="26"/>
      <c r="J46" s="26"/>
      <c r="K46" s="26">
        <v>10.5</v>
      </c>
      <c r="L46" s="26"/>
      <c r="M46" s="26"/>
      <c r="N46" s="26">
        <v>12.6</v>
      </c>
      <c r="O46" s="459">
        <f>E46+H46+K46+N46</f>
        <v>44.1</v>
      </c>
    </row>
    <row r="47" spans="1:15" ht="45">
      <c r="A47" s="25" t="s">
        <v>34</v>
      </c>
      <c r="B47" s="25" t="s">
        <v>22</v>
      </c>
      <c r="C47" s="25"/>
      <c r="D47" s="25"/>
      <c r="E47" s="26">
        <v>0.5</v>
      </c>
      <c r="F47" s="26"/>
      <c r="G47" s="26"/>
      <c r="H47" s="26"/>
      <c r="I47" s="26"/>
      <c r="J47" s="26"/>
      <c r="K47" s="26"/>
      <c r="L47" s="26"/>
      <c r="M47" s="26"/>
      <c r="N47" s="26"/>
      <c r="O47" s="459">
        <f>E47+H47+K47+N47</f>
        <v>0.5</v>
      </c>
    </row>
    <row r="48" spans="1:15" ht="33.75">
      <c r="A48" s="25" t="s">
        <v>35</v>
      </c>
      <c r="B48" s="25" t="s">
        <v>22</v>
      </c>
      <c r="C48" s="25"/>
      <c r="D48" s="25"/>
      <c r="E48" s="26">
        <v>2</v>
      </c>
      <c r="F48" s="26"/>
      <c r="G48" s="26"/>
      <c r="H48" s="26">
        <v>2</v>
      </c>
      <c r="I48" s="26"/>
      <c r="J48" s="26"/>
      <c r="K48" s="26">
        <v>2</v>
      </c>
      <c r="L48" s="26"/>
      <c r="M48" s="26"/>
      <c r="N48" s="26">
        <v>2</v>
      </c>
      <c r="O48" s="459">
        <f>E48+H48+K48+N48</f>
        <v>8</v>
      </c>
    </row>
    <row r="49" spans="1:15" ht="112.5">
      <c r="A49" s="25" t="s">
        <v>39</v>
      </c>
      <c r="B49" s="25" t="s">
        <v>22</v>
      </c>
      <c r="C49" s="25"/>
      <c r="D49" s="25"/>
      <c r="E49" s="26"/>
      <c r="F49" s="26"/>
      <c r="G49" s="26"/>
      <c r="H49" s="26"/>
      <c r="I49" s="26"/>
      <c r="J49" s="26"/>
      <c r="K49" s="26">
        <v>2</v>
      </c>
      <c r="L49" s="26"/>
      <c r="M49" s="26"/>
      <c r="N49" s="26"/>
      <c r="O49" s="459">
        <f>E49+H49+K49+N49</f>
        <v>2</v>
      </c>
    </row>
    <row r="50" spans="1:15" ht="24">
      <c r="A50" s="439" t="s">
        <v>81</v>
      </c>
      <c r="B50" s="440" t="s">
        <v>1</v>
      </c>
      <c r="C50" s="440"/>
      <c r="D50" s="440"/>
      <c r="E50" s="441">
        <f>SUM(E46:E49)</f>
        <v>13</v>
      </c>
      <c r="F50" s="440"/>
      <c r="G50" s="440"/>
      <c r="H50" s="441">
        <f>SUM(H46:H49)</f>
        <v>12.5</v>
      </c>
      <c r="I50" s="440"/>
      <c r="J50" s="440"/>
      <c r="K50" s="441">
        <f>SUM(K46:K49)</f>
        <v>14.5</v>
      </c>
      <c r="L50" s="441"/>
      <c r="M50" s="441"/>
      <c r="N50" s="441">
        <f>SUM(N46:N49)</f>
        <v>14.6</v>
      </c>
      <c r="O50" s="459">
        <f>E50+H50+K50+N50</f>
        <v>54.6</v>
      </c>
    </row>
    <row r="51" spans="1:15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459">
        <f>E51+H51+K51+N51</f>
        <v>0</v>
      </c>
    </row>
    <row r="52" spans="1:15" ht="12.75">
      <c r="A52" s="59" t="s">
        <v>82</v>
      </c>
      <c r="B52" s="60"/>
      <c r="C52" s="60"/>
      <c r="D52" s="8"/>
      <c r="E52" s="61">
        <f>SUM(E20,E24,E31,E37,E44,E50)</f>
        <v>557.05</v>
      </c>
      <c r="F52" s="61"/>
      <c r="G52" s="61"/>
      <c r="H52" s="61">
        <f>SUM(H20,H24,H31,H37,H44,H50)</f>
        <v>300.99</v>
      </c>
      <c r="I52" s="61"/>
      <c r="J52" s="61"/>
      <c r="K52" s="61">
        <f>SUM(K20,K24,K31,K37,K44,K50)</f>
        <v>573.85</v>
      </c>
      <c r="L52" s="61"/>
      <c r="M52" s="61"/>
      <c r="N52" s="61">
        <f>SUM(N20,N24,N31,N37,N44,N50)</f>
        <v>454.29</v>
      </c>
      <c r="O52" s="461">
        <f>E52+H52+K52+N52</f>
        <v>1886.1799999999998</v>
      </c>
    </row>
    <row r="54" spans="1:15" ht="12.75">
      <c r="A54" s="273"/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</row>
    <row r="55" spans="1:15" ht="12.75">
      <c r="A55" s="263" t="s">
        <v>85</v>
      </c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</row>
    <row r="58" spans="1:15" ht="56.25">
      <c r="A58" s="35" t="s">
        <v>43</v>
      </c>
      <c r="B58" s="33" t="s">
        <v>44</v>
      </c>
      <c r="C58" s="268" t="s">
        <v>45</v>
      </c>
      <c r="D58" s="416"/>
      <c r="E58" s="416"/>
      <c r="F58" s="416"/>
      <c r="G58" s="416"/>
      <c r="H58" s="416"/>
      <c r="I58" s="416"/>
      <c r="J58" s="416"/>
      <c r="K58" s="416"/>
      <c r="L58" s="416"/>
      <c r="M58" s="416"/>
      <c r="N58" s="417"/>
      <c r="O58" s="62" t="s">
        <v>46</v>
      </c>
    </row>
    <row r="59" spans="1:15" ht="12.75">
      <c r="A59" s="63"/>
      <c r="B59" s="38"/>
      <c r="C59" s="257" t="s">
        <v>47</v>
      </c>
      <c r="D59" s="258"/>
      <c r="E59" s="258"/>
      <c r="F59" s="257" t="s">
        <v>48</v>
      </c>
      <c r="G59" s="258"/>
      <c r="H59" s="258"/>
      <c r="I59" s="257" t="s">
        <v>49</v>
      </c>
      <c r="J59" s="258"/>
      <c r="K59" s="258"/>
      <c r="L59" s="39"/>
      <c r="M59" s="40" t="s">
        <v>50</v>
      </c>
      <c r="N59" s="64"/>
      <c r="O59" s="65"/>
    </row>
    <row r="60" spans="1:15" ht="22.5">
      <c r="A60" s="66"/>
      <c r="B60" s="41"/>
      <c r="C60" s="38" t="s">
        <v>51</v>
      </c>
      <c r="D60" s="38" t="s">
        <v>52</v>
      </c>
      <c r="E60" s="38" t="s">
        <v>53</v>
      </c>
      <c r="F60" s="38" t="s">
        <v>51</v>
      </c>
      <c r="G60" s="38" t="s">
        <v>54</v>
      </c>
      <c r="H60" s="38" t="s">
        <v>53</v>
      </c>
      <c r="I60" s="38" t="s">
        <v>51</v>
      </c>
      <c r="J60" s="38" t="s">
        <v>54</v>
      </c>
      <c r="K60" s="38" t="s">
        <v>53</v>
      </c>
      <c r="L60" s="67" t="s">
        <v>51</v>
      </c>
      <c r="M60" s="67" t="s">
        <v>54</v>
      </c>
      <c r="N60" s="68" t="s">
        <v>53</v>
      </c>
      <c r="O60" s="69"/>
    </row>
    <row r="61" spans="1:15" ht="12.75">
      <c r="A61" s="70" t="s">
        <v>86</v>
      </c>
      <c r="B61" s="70" t="s">
        <v>87</v>
      </c>
      <c r="C61" s="70">
        <v>1</v>
      </c>
      <c r="D61" s="70">
        <v>2</v>
      </c>
      <c r="E61" s="70">
        <v>3</v>
      </c>
      <c r="F61" s="70">
        <v>4</v>
      </c>
      <c r="G61" s="70">
        <v>5</v>
      </c>
      <c r="H61" s="70">
        <v>6</v>
      </c>
      <c r="I61" s="70">
        <v>7</v>
      </c>
      <c r="J61" s="70">
        <v>8</v>
      </c>
      <c r="K61" s="70">
        <v>9</v>
      </c>
      <c r="L61" s="70">
        <v>10</v>
      </c>
      <c r="M61" s="70">
        <v>11</v>
      </c>
      <c r="N61" s="70">
        <v>12</v>
      </c>
      <c r="O61" s="71">
        <v>13</v>
      </c>
    </row>
    <row r="62" spans="1:15" ht="12.75">
      <c r="A62" s="275" t="s">
        <v>88</v>
      </c>
      <c r="B62" s="254"/>
      <c r="C62" s="254"/>
      <c r="D62" s="255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ht="22.5">
      <c r="A63" s="73" t="s">
        <v>62</v>
      </c>
      <c r="B63" s="74" t="s">
        <v>63</v>
      </c>
      <c r="C63" s="75">
        <v>58.3</v>
      </c>
      <c r="D63" s="75">
        <v>4.03</v>
      </c>
      <c r="E63" s="76">
        <v>234.95</v>
      </c>
      <c r="F63" s="75">
        <v>28.5</v>
      </c>
      <c r="G63" s="75">
        <v>4.03</v>
      </c>
      <c r="H63" s="76">
        <v>114.85</v>
      </c>
      <c r="I63" s="75">
        <v>27.1</v>
      </c>
      <c r="J63" s="75">
        <v>4.03</v>
      </c>
      <c r="K63" s="76">
        <v>109.21</v>
      </c>
      <c r="L63" s="75">
        <v>63.1</v>
      </c>
      <c r="M63" s="75">
        <v>4.03</v>
      </c>
      <c r="N63" s="76">
        <v>254.3</v>
      </c>
      <c r="O63" s="77">
        <f>SUM(N63+K63+H63+E63)</f>
        <v>713.31</v>
      </c>
    </row>
    <row r="64" spans="1:15" ht="22.5">
      <c r="A64" s="73" t="s">
        <v>64</v>
      </c>
      <c r="B64" s="17" t="s">
        <v>65</v>
      </c>
      <c r="C64" s="75">
        <v>23.59</v>
      </c>
      <c r="D64" s="75">
        <v>3244.75</v>
      </c>
      <c r="E64" s="76">
        <v>76.54</v>
      </c>
      <c r="F64" s="75">
        <v>4.18</v>
      </c>
      <c r="G64" s="75">
        <v>3244.75</v>
      </c>
      <c r="H64" s="76">
        <v>13.56</v>
      </c>
      <c r="I64" s="75">
        <v>0</v>
      </c>
      <c r="J64" s="75"/>
      <c r="K64" s="76">
        <v>0</v>
      </c>
      <c r="L64" s="75">
        <v>18.4</v>
      </c>
      <c r="M64" s="75">
        <v>3244.75</v>
      </c>
      <c r="N64" s="76">
        <v>59.7</v>
      </c>
      <c r="O64" s="77">
        <f>SUM(N64+K64+H64+E64)</f>
        <v>149.8</v>
      </c>
    </row>
    <row r="65" spans="1:15" ht="22.5">
      <c r="A65" s="73" t="s">
        <v>67</v>
      </c>
      <c r="B65" s="17" t="s">
        <v>32</v>
      </c>
      <c r="C65" s="75">
        <v>6.73</v>
      </c>
      <c r="D65" s="75">
        <v>25.28</v>
      </c>
      <c r="E65" s="76">
        <v>0.17</v>
      </c>
      <c r="F65" s="75">
        <v>6.73</v>
      </c>
      <c r="G65" s="75">
        <v>25.28</v>
      </c>
      <c r="H65" s="76">
        <v>0.17</v>
      </c>
      <c r="I65" s="75">
        <v>6.73</v>
      </c>
      <c r="J65" s="75">
        <v>25.28</v>
      </c>
      <c r="K65" s="76">
        <v>0.17</v>
      </c>
      <c r="L65" s="75">
        <v>6.73</v>
      </c>
      <c r="M65" s="75">
        <v>25.28</v>
      </c>
      <c r="N65" s="76">
        <v>0.17</v>
      </c>
      <c r="O65" s="77">
        <f>SUM(N65+K65+H65+E65)</f>
        <v>0.68</v>
      </c>
    </row>
    <row r="66" spans="1:15" ht="22.5">
      <c r="A66" s="78" t="s">
        <v>68</v>
      </c>
      <c r="B66" s="79" t="s">
        <v>32</v>
      </c>
      <c r="C66" s="80">
        <v>3.5</v>
      </c>
      <c r="D66" s="80">
        <v>10</v>
      </c>
      <c r="E66" s="76">
        <v>0.035</v>
      </c>
      <c r="F66" s="75">
        <v>3.5</v>
      </c>
      <c r="G66" s="75">
        <v>10</v>
      </c>
      <c r="H66" s="76">
        <v>0.035</v>
      </c>
      <c r="I66" s="75">
        <v>3.5</v>
      </c>
      <c r="J66" s="75">
        <v>10</v>
      </c>
      <c r="K66" s="76">
        <v>0.035</v>
      </c>
      <c r="L66" s="75">
        <v>3.5</v>
      </c>
      <c r="M66" s="75">
        <v>10</v>
      </c>
      <c r="N66" s="76">
        <v>0.035</v>
      </c>
      <c r="O66" s="77">
        <f>SUM(N66+K66+H66+E66)</f>
        <v>0.14</v>
      </c>
    </row>
    <row r="67" spans="1:15" ht="12.75">
      <c r="A67" s="462" t="s">
        <v>89</v>
      </c>
      <c r="B67" s="463"/>
      <c r="C67" s="463"/>
      <c r="D67" s="464"/>
      <c r="E67" s="465">
        <f>SUM(E63:E66)</f>
        <v>311.69500000000005</v>
      </c>
      <c r="F67" s="466"/>
      <c r="G67" s="447"/>
      <c r="H67" s="467">
        <f>SUM(H63:H66)</f>
        <v>128.61499999999998</v>
      </c>
      <c r="I67" s="447"/>
      <c r="J67" s="447"/>
      <c r="K67" s="467">
        <f>SUM(K63:K66)</f>
        <v>109.41499999999999</v>
      </c>
      <c r="L67" s="447"/>
      <c r="M67" s="447"/>
      <c r="N67" s="467">
        <f>SUM(N63:N66)</f>
        <v>314.20500000000004</v>
      </c>
      <c r="O67" s="468">
        <f>SUM(N67+K67+H67+E67)</f>
        <v>863.9300000000001</v>
      </c>
    </row>
    <row r="68" spans="1:15" ht="12.75">
      <c r="A68" s="2" t="s">
        <v>72</v>
      </c>
      <c r="B68" s="17"/>
      <c r="C68" s="73"/>
      <c r="D68" s="73"/>
      <c r="E68" s="76"/>
      <c r="F68" s="73"/>
      <c r="G68" s="73"/>
      <c r="H68" s="76"/>
      <c r="I68" s="73"/>
      <c r="J68" s="73"/>
      <c r="K68" s="76"/>
      <c r="L68" s="73"/>
      <c r="M68" s="73"/>
      <c r="N68" s="76"/>
      <c r="O68" s="77"/>
    </row>
    <row r="69" spans="1:15" ht="12.75">
      <c r="A69" s="73" t="s">
        <v>74</v>
      </c>
      <c r="B69" s="17" t="s">
        <v>15</v>
      </c>
      <c r="C69" s="73">
        <v>0.9</v>
      </c>
      <c r="D69" s="73">
        <v>23.1</v>
      </c>
      <c r="E69" s="76">
        <v>20.1</v>
      </c>
      <c r="F69" s="73">
        <v>0.9</v>
      </c>
      <c r="G69" s="73">
        <v>23.1</v>
      </c>
      <c r="H69" s="76">
        <v>20.1</v>
      </c>
      <c r="I69" s="73">
        <v>0.9</v>
      </c>
      <c r="J69" s="73">
        <v>23.1</v>
      </c>
      <c r="K69" s="76">
        <v>20.1</v>
      </c>
      <c r="L69" s="86">
        <v>0.9</v>
      </c>
      <c r="M69" s="86">
        <v>23.1</v>
      </c>
      <c r="N69" s="76">
        <v>20.1</v>
      </c>
      <c r="O69" s="77">
        <f>SUM(E69+N69+H69+K69)</f>
        <v>80.4</v>
      </c>
    </row>
    <row r="70" spans="1:15" ht="33.75">
      <c r="A70" s="73" t="s">
        <v>75</v>
      </c>
      <c r="B70" s="17" t="s">
        <v>15</v>
      </c>
      <c r="C70" s="73">
        <v>0.005</v>
      </c>
      <c r="D70" s="73">
        <v>105</v>
      </c>
      <c r="E70" s="76">
        <v>0.5</v>
      </c>
      <c r="F70" s="73">
        <v>0.005</v>
      </c>
      <c r="G70" s="73">
        <v>105</v>
      </c>
      <c r="H70" s="76">
        <v>0.5</v>
      </c>
      <c r="I70" s="73">
        <v>0.005</v>
      </c>
      <c r="J70" s="73">
        <v>105</v>
      </c>
      <c r="K70" s="76">
        <v>0.5</v>
      </c>
      <c r="L70" s="87">
        <v>0.005</v>
      </c>
      <c r="M70" s="86">
        <v>105</v>
      </c>
      <c r="N70" s="76">
        <v>0.45</v>
      </c>
      <c r="O70" s="77">
        <f>SUM(E70+N70+H70+K70)</f>
        <v>1.95</v>
      </c>
    </row>
    <row r="71" spans="1:15" ht="12.75">
      <c r="A71" s="270" t="s">
        <v>736</v>
      </c>
      <c r="B71" s="254"/>
      <c r="C71" s="254"/>
      <c r="D71" s="255"/>
      <c r="E71" s="83">
        <f>SUM(E69:E70)</f>
        <v>20.6</v>
      </c>
      <c r="F71" s="83"/>
      <c r="G71" s="83"/>
      <c r="H71" s="83">
        <f>SUM(H69:H70)</f>
        <v>20.6</v>
      </c>
      <c r="I71" s="83"/>
      <c r="J71" s="83"/>
      <c r="K71" s="83">
        <f>SUM(K69:K70)</f>
        <v>20.6</v>
      </c>
      <c r="L71" s="83"/>
      <c r="M71" s="83"/>
      <c r="N71" s="83">
        <f>SUM(N69:N70)</f>
        <v>20.55</v>
      </c>
      <c r="O71" s="88">
        <f>E71+H71+K71+N71</f>
        <v>82.35000000000001</v>
      </c>
    </row>
    <row r="72" spans="1:15" ht="21">
      <c r="A72" s="2" t="s">
        <v>90</v>
      </c>
      <c r="B72" s="17"/>
      <c r="C72" s="82"/>
      <c r="D72" s="82"/>
      <c r="E72" s="83"/>
      <c r="F72" s="89" t="s">
        <v>91</v>
      </c>
      <c r="G72" s="73"/>
      <c r="H72" s="76">
        <v>29</v>
      </c>
      <c r="I72" s="82"/>
      <c r="J72" s="82"/>
      <c r="K72" s="83"/>
      <c r="L72" s="84"/>
      <c r="M72" s="84"/>
      <c r="N72" s="83"/>
      <c r="O72" s="90">
        <v>29</v>
      </c>
    </row>
    <row r="73" spans="1:15" ht="12.75">
      <c r="A73" s="270" t="s">
        <v>92</v>
      </c>
      <c r="B73" s="254"/>
      <c r="C73" s="254"/>
      <c r="D73" s="255"/>
      <c r="E73" s="91"/>
      <c r="F73" s="92"/>
      <c r="G73" s="92"/>
      <c r="H73" s="91">
        <f>SUM(H72:H72)</f>
        <v>29</v>
      </c>
      <c r="I73" s="92"/>
      <c r="J73" s="92"/>
      <c r="K73" s="91"/>
      <c r="L73" s="93"/>
      <c r="M73" s="93"/>
      <c r="N73" s="91"/>
      <c r="O73" s="85">
        <f>SUM(O72:O72)</f>
        <v>29</v>
      </c>
    </row>
    <row r="74" spans="1:15" ht="21">
      <c r="A74" s="2" t="s">
        <v>80</v>
      </c>
      <c r="B74" s="6"/>
      <c r="C74" s="55"/>
      <c r="D74" s="55"/>
      <c r="E74" s="77"/>
      <c r="F74" s="55"/>
      <c r="G74" s="55"/>
      <c r="H74" s="77"/>
      <c r="I74" s="55"/>
      <c r="J74" s="55"/>
      <c r="K74" s="77"/>
      <c r="L74" s="55"/>
      <c r="M74" s="55"/>
      <c r="N74" s="77"/>
      <c r="O74" s="77"/>
    </row>
    <row r="75" spans="1:15" ht="22.5">
      <c r="A75" s="94" t="s">
        <v>93</v>
      </c>
      <c r="B75" s="45" t="s">
        <v>94</v>
      </c>
      <c r="C75" s="22">
        <v>7</v>
      </c>
      <c r="D75" s="55">
        <v>110</v>
      </c>
      <c r="E75" s="95">
        <v>2.3</v>
      </c>
      <c r="F75" s="55">
        <v>7</v>
      </c>
      <c r="G75" s="55">
        <v>110</v>
      </c>
      <c r="H75" s="77">
        <v>2.3</v>
      </c>
      <c r="I75" s="55">
        <v>7</v>
      </c>
      <c r="J75" s="55">
        <v>110</v>
      </c>
      <c r="K75" s="77">
        <v>2.3</v>
      </c>
      <c r="L75" s="55">
        <v>7</v>
      </c>
      <c r="M75" s="55">
        <v>110</v>
      </c>
      <c r="N75" s="77">
        <v>2.3</v>
      </c>
      <c r="O75" s="77">
        <f>SUM(E75+H75+K75+N75)</f>
        <v>9.2</v>
      </c>
    </row>
    <row r="76" spans="1:15" ht="12.75">
      <c r="A76" s="94" t="s">
        <v>95</v>
      </c>
      <c r="B76" s="45" t="s">
        <v>94</v>
      </c>
      <c r="C76" s="22">
        <v>1</v>
      </c>
      <c r="D76" s="55">
        <v>70</v>
      </c>
      <c r="E76" s="95">
        <v>0.07</v>
      </c>
      <c r="F76" s="55">
        <v>1</v>
      </c>
      <c r="G76" s="55">
        <v>70</v>
      </c>
      <c r="H76" s="77">
        <v>0.07</v>
      </c>
      <c r="I76" s="55">
        <v>1</v>
      </c>
      <c r="J76" s="55">
        <v>70</v>
      </c>
      <c r="K76" s="77">
        <v>0.07</v>
      </c>
      <c r="L76" s="55">
        <v>1</v>
      </c>
      <c r="M76" s="55">
        <v>70</v>
      </c>
      <c r="N76" s="77">
        <v>0.07</v>
      </c>
      <c r="O76" s="77">
        <f>SUM(E76+H76+K76+N76)</f>
        <v>0.28</v>
      </c>
    </row>
    <row r="77" spans="1:15" ht="22.5">
      <c r="A77" s="94" t="s">
        <v>96</v>
      </c>
      <c r="B77" s="45" t="s">
        <v>9</v>
      </c>
      <c r="C77" s="22">
        <v>14</v>
      </c>
      <c r="D77" s="55">
        <v>3</v>
      </c>
      <c r="E77" s="95">
        <v>0.042</v>
      </c>
      <c r="F77" s="55">
        <v>14</v>
      </c>
      <c r="G77" s="55">
        <v>3</v>
      </c>
      <c r="H77" s="77">
        <v>0.042</v>
      </c>
      <c r="I77" s="55">
        <v>14</v>
      </c>
      <c r="J77" s="55">
        <v>3</v>
      </c>
      <c r="K77" s="77">
        <v>0.042</v>
      </c>
      <c r="L77" s="55">
        <v>14</v>
      </c>
      <c r="M77" s="55">
        <v>3</v>
      </c>
      <c r="N77" s="77">
        <v>0.042</v>
      </c>
      <c r="O77" s="77">
        <f>SUM(E77+H77+K77+N77)</f>
        <v>0.168</v>
      </c>
    </row>
    <row r="78" spans="1:15" ht="12.75">
      <c r="A78" s="73" t="s">
        <v>3</v>
      </c>
      <c r="B78" s="17" t="s">
        <v>9</v>
      </c>
      <c r="C78" s="73">
        <v>14</v>
      </c>
      <c r="D78" s="73">
        <v>5.6</v>
      </c>
      <c r="E78" s="76">
        <v>0.078</v>
      </c>
      <c r="F78" s="73"/>
      <c r="G78" s="73"/>
      <c r="H78" s="76"/>
      <c r="I78" s="73"/>
      <c r="J78" s="73"/>
      <c r="K78" s="76"/>
      <c r="L78" s="86">
        <v>14</v>
      </c>
      <c r="M78" s="86">
        <v>8</v>
      </c>
      <c r="N78" s="76">
        <v>0.114</v>
      </c>
      <c r="O78" s="77">
        <f>SUM(E78+H78+K78+N78)</f>
        <v>0.192</v>
      </c>
    </row>
    <row r="79" spans="1:15" ht="22.5">
      <c r="A79" s="73" t="s">
        <v>97</v>
      </c>
      <c r="B79" s="17" t="s">
        <v>9</v>
      </c>
      <c r="C79" s="73">
        <v>50</v>
      </c>
      <c r="D79" s="73">
        <v>3</v>
      </c>
      <c r="E79" s="76">
        <v>0.16</v>
      </c>
      <c r="F79" s="73"/>
      <c r="G79" s="73"/>
      <c r="H79" s="76"/>
      <c r="I79" s="73"/>
      <c r="J79" s="73"/>
      <c r="K79" s="76"/>
      <c r="L79" s="86"/>
      <c r="M79" s="86"/>
      <c r="N79" s="76"/>
      <c r="O79" s="77">
        <f>SUM(E79+H79+K79+N79)</f>
        <v>0.16</v>
      </c>
    </row>
    <row r="80" spans="1:15" ht="12.75">
      <c r="A80" s="270" t="s">
        <v>98</v>
      </c>
      <c r="B80" s="254"/>
      <c r="C80" s="254"/>
      <c r="D80" s="255"/>
      <c r="E80" s="88">
        <f>SUM(E75:E79)</f>
        <v>2.6499999999999995</v>
      </c>
      <c r="F80" s="3"/>
      <c r="G80" s="3"/>
      <c r="H80" s="88">
        <f>SUM(H75:H79)</f>
        <v>2.4119999999999995</v>
      </c>
      <c r="I80" s="3"/>
      <c r="J80" s="3"/>
      <c r="K80" s="88">
        <f>SUM(K75:K79)</f>
        <v>2.4119999999999995</v>
      </c>
      <c r="L80" s="4"/>
      <c r="M80" s="4"/>
      <c r="N80" s="88">
        <f>SUM(N75:N79)</f>
        <v>2.5259999999999994</v>
      </c>
      <c r="O80" s="77">
        <f>SUM(E80+H80+K80+N80)</f>
        <v>9.999999999999998</v>
      </c>
    </row>
    <row r="81" spans="1:15" ht="21">
      <c r="A81" s="2" t="s">
        <v>7</v>
      </c>
      <c r="B81" s="6"/>
      <c r="C81" s="55"/>
      <c r="D81" s="55"/>
      <c r="E81" s="55"/>
      <c r="F81" s="55"/>
      <c r="G81" s="55"/>
      <c r="H81" s="77"/>
      <c r="I81" s="55"/>
      <c r="J81" s="55"/>
      <c r="K81" s="77"/>
      <c r="L81" s="55"/>
      <c r="M81" s="55"/>
      <c r="N81" s="77"/>
      <c r="O81" s="77"/>
    </row>
    <row r="82" spans="1:15" ht="12.75">
      <c r="A82" s="96" t="s">
        <v>99</v>
      </c>
      <c r="B82" s="9" t="s">
        <v>9</v>
      </c>
      <c r="C82" s="96">
        <v>3</v>
      </c>
      <c r="D82" s="96">
        <v>60</v>
      </c>
      <c r="E82" s="96">
        <v>0.2</v>
      </c>
      <c r="F82" s="96">
        <v>3</v>
      </c>
      <c r="G82" s="96">
        <v>60</v>
      </c>
      <c r="H82" s="97">
        <v>0.2</v>
      </c>
      <c r="I82" s="96">
        <v>3</v>
      </c>
      <c r="J82" s="96">
        <v>60</v>
      </c>
      <c r="K82" s="98">
        <v>0.2</v>
      </c>
      <c r="L82" s="99">
        <v>3</v>
      </c>
      <c r="M82" s="99">
        <v>60</v>
      </c>
      <c r="N82" s="98">
        <v>0.2</v>
      </c>
      <c r="O82" s="77">
        <v>0.8</v>
      </c>
    </row>
    <row r="83" spans="1:15" ht="12.75">
      <c r="A83" s="100" t="s">
        <v>10</v>
      </c>
      <c r="B83" s="9" t="s">
        <v>9</v>
      </c>
      <c r="C83" s="96"/>
      <c r="D83" s="96"/>
      <c r="E83" s="101"/>
      <c r="F83" s="96"/>
      <c r="G83" s="96"/>
      <c r="H83" s="97"/>
      <c r="I83" s="96"/>
      <c r="J83" s="96"/>
      <c r="K83" s="97"/>
      <c r="L83" s="101"/>
      <c r="M83" s="101"/>
      <c r="N83" s="97"/>
      <c r="O83" s="77"/>
    </row>
    <row r="84" spans="1:15" ht="22.5">
      <c r="A84" s="100" t="s">
        <v>11</v>
      </c>
      <c r="B84" s="9" t="s">
        <v>9</v>
      </c>
      <c r="C84" s="96">
        <v>2</v>
      </c>
      <c r="D84" s="96">
        <v>10</v>
      </c>
      <c r="E84" s="101">
        <v>20</v>
      </c>
      <c r="F84" s="96">
        <v>2</v>
      </c>
      <c r="G84" s="96">
        <v>10</v>
      </c>
      <c r="H84" s="97">
        <v>20</v>
      </c>
      <c r="I84" s="96">
        <v>2</v>
      </c>
      <c r="J84" s="96">
        <v>10</v>
      </c>
      <c r="K84" s="97">
        <v>20</v>
      </c>
      <c r="L84" s="101">
        <v>2</v>
      </c>
      <c r="M84" s="101">
        <v>10</v>
      </c>
      <c r="N84" s="97">
        <v>20</v>
      </c>
      <c r="O84" s="77">
        <v>80</v>
      </c>
    </row>
    <row r="85" spans="1:15" ht="22.5">
      <c r="A85" s="103" t="s">
        <v>100</v>
      </c>
      <c r="B85" s="16" t="s">
        <v>9</v>
      </c>
      <c r="C85" s="96"/>
      <c r="D85" s="96"/>
      <c r="E85" s="101"/>
      <c r="F85" s="96">
        <v>60</v>
      </c>
      <c r="G85" s="96">
        <v>3.3</v>
      </c>
      <c r="H85" s="97">
        <v>198</v>
      </c>
      <c r="I85" s="96"/>
      <c r="J85" s="96"/>
      <c r="K85" s="98"/>
      <c r="L85" s="102"/>
      <c r="M85" s="102"/>
      <c r="N85" s="98"/>
      <c r="O85" s="77">
        <v>198</v>
      </c>
    </row>
    <row r="86" spans="1:15" ht="22.5">
      <c r="A86" s="103" t="s">
        <v>101</v>
      </c>
      <c r="B86" s="16" t="s">
        <v>9</v>
      </c>
      <c r="C86" s="96"/>
      <c r="D86" s="96"/>
      <c r="E86" s="101"/>
      <c r="F86" s="96">
        <v>1</v>
      </c>
      <c r="G86" s="96">
        <v>10</v>
      </c>
      <c r="H86" s="97">
        <v>10</v>
      </c>
      <c r="I86" s="96"/>
      <c r="J86" s="96"/>
      <c r="K86" s="98"/>
      <c r="L86" s="102"/>
      <c r="M86" s="102"/>
      <c r="N86" s="98"/>
      <c r="O86" s="77">
        <v>10</v>
      </c>
    </row>
    <row r="87" spans="1:15" ht="12.75">
      <c r="A87" s="104" t="s">
        <v>16</v>
      </c>
      <c r="B87" s="16" t="s">
        <v>17</v>
      </c>
      <c r="C87" s="96">
        <v>0.001</v>
      </c>
      <c r="D87" s="96">
        <v>90</v>
      </c>
      <c r="E87" s="96">
        <v>0.09</v>
      </c>
      <c r="F87" s="96">
        <v>0.001</v>
      </c>
      <c r="G87" s="96">
        <v>90</v>
      </c>
      <c r="H87" s="97">
        <v>0.09</v>
      </c>
      <c r="I87" s="96">
        <v>0.001</v>
      </c>
      <c r="J87" s="96">
        <v>90</v>
      </c>
      <c r="K87" s="98">
        <v>0.09</v>
      </c>
      <c r="L87" s="99">
        <v>0.001</v>
      </c>
      <c r="M87" s="99">
        <v>90</v>
      </c>
      <c r="N87" s="98">
        <v>0.09</v>
      </c>
      <c r="O87" s="77">
        <v>0.36</v>
      </c>
    </row>
    <row r="88" spans="1:15" ht="12.75">
      <c r="A88" s="104" t="s">
        <v>18</v>
      </c>
      <c r="B88" s="16" t="s">
        <v>17</v>
      </c>
      <c r="C88" s="96">
        <v>10</v>
      </c>
      <c r="D88" s="96">
        <v>10</v>
      </c>
      <c r="E88" s="101">
        <v>0.1</v>
      </c>
      <c r="F88" s="96">
        <v>10</v>
      </c>
      <c r="G88" s="96">
        <v>10</v>
      </c>
      <c r="H88" s="97">
        <v>0.1</v>
      </c>
      <c r="I88" s="96">
        <v>10</v>
      </c>
      <c r="J88" s="96">
        <v>10</v>
      </c>
      <c r="K88" s="98">
        <v>0.1</v>
      </c>
      <c r="L88" s="99">
        <v>10</v>
      </c>
      <c r="M88" s="99">
        <v>10</v>
      </c>
      <c r="N88" s="98">
        <v>0.1</v>
      </c>
      <c r="O88" s="77">
        <v>0.4</v>
      </c>
    </row>
    <row r="89" spans="1:15" ht="33.75">
      <c r="A89" s="73" t="s">
        <v>19</v>
      </c>
      <c r="B89" s="17" t="s">
        <v>9</v>
      </c>
      <c r="C89" s="73"/>
      <c r="D89" s="73"/>
      <c r="E89" s="73"/>
      <c r="F89" s="73"/>
      <c r="G89" s="73"/>
      <c r="H89" s="76"/>
      <c r="I89" s="73">
        <v>50</v>
      </c>
      <c r="J89" s="73">
        <v>250</v>
      </c>
      <c r="K89" s="76">
        <v>1.2</v>
      </c>
      <c r="L89" s="73"/>
      <c r="M89" s="73"/>
      <c r="N89" s="76"/>
      <c r="O89" s="77">
        <v>1.2</v>
      </c>
    </row>
    <row r="90" spans="1:15" ht="33.75">
      <c r="A90" s="73" t="s">
        <v>102</v>
      </c>
      <c r="B90" s="105" t="s">
        <v>9</v>
      </c>
      <c r="C90" s="73">
        <v>7</v>
      </c>
      <c r="D90" s="73">
        <v>2000</v>
      </c>
      <c r="E90" s="73">
        <v>14</v>
      </c>
      <c r="F90" s="73"/>
      <c r="G90" s="73"/>
      <c r="H90" s="76"/>
      <c r="I90" s="73"/>
      <c r="J90" s="73"/>
      <c r="K90" s="76"/>
      <c r="L90" s="73">
        <v>7</v>
      </c>
      <c r="M90" s="73">
        <v>2000</v>
      </c>
      <c r="N90" s="76">
        <v>14</v>
      </c>
      <c r="O90" s="77">
        <v>20</v>
      </c>
    </row>
    <row r="91" spans="1:15" ht="12.75">
      <c r="A91" s="270" t="s">
        <v>103</v>
      </c>
      <c r="B91" s="254"/>
      <c r="C91" s="254"/>
      <c r="D91" s="255"/>
      <c r="E91" s="88">
        <f>SUM(E82:E90)</f>
        <v>34.39</v>
      </c>
      <c r="F91" s="3"/>
      <c r="G91" s="3"/>
      <c r="H91" s="88">
        <f>SUM(H82:H90)</f>
        <v>228.39</v>
      </c>
      <c r="I91" s="3"/>
      <c r="J91" s="3"/>
      <c r="K91" s="88">
        <f>SUM(K82:K90)</f>
        <v>21.59</v>
      </c>
      <c r="L91" s="18"/>
      <c r="M91" s="18"/>
      <c r="N91" s="88">
        <f>SUM(N82:N90)</f>
        <v>34.39</v>
      </c>
      <c r="O91" s="88">
        <f>E91+H91+K91+N91</f>
        <v>318.75999999999993</v>
      </c>
    </row>
    <row r="92" spans="1:15" ht="12.75">
      <c r="A92" s="376" t="s">
        <v>104</v>
      </c>
      <c r="B92" s="377"/>
      <c r="C92" s="377"/>
      <c r="D92" s="378"/>
      <c r="E92" s="106">
        <f>SUM(E71+E73+E80+E91)</f>
        <v>57.64</v>
      </c>
      <c r="F92" s="106"/>
      <c r="G92" s="106"/>
      <c r="H92" s="106">
        <f>SUM(H71+H73+H80+H91)</f>
        <v>280.402</v>
      </c>
      <c r="I92" s="106"/>
      <c r="J92" s="106"/>
      <c r="K92" s="106">
        <f>SUM(K71+K73+K80+K91)</f>
        <v>44.602000000000004</v>
      </c>
      <c r="L92" s="106"/>
      <c r="M92" s="106"/>
      <c r="N92" s="106">
        <f>SUM(N71+N73+N80+N91)</f>
        <v>57.466</v>
      </c>
      <c r="O92" s="106">
        <f>E92+H92+K92+N92</f>
        <v>440.11</v>
      </c>
    </row>
    <row r="93" spans="1:15" ht="12.75">
      <c r="A93" s="379" t="s">
        <v>105</v>
      </c>
      <c r="B93" s="380"/>
      <c r="C93" s="380"/>
      <c r="D93" s="380"/>
      <c r="E93" s="380"/>
      <c r="F93" s="380"/>
      <c r="G93" s="380"/>
      <c r="H93" s="380"/>
      <c r="I93" s="380"/>
      <c r="J93" s="380"/>
      <c r="K93" s="380"/>
      <c r="L93" s="380"/>
      <c r="M93" s="380"/>
      <c r="N93" s="380"/>
      <c r="O93" s="381"/>
    </row>
    <row r="94" spans="1:15" ht="67.5">
      <c r="A94" s="107" t="s">
        <v>106</v>
      </c>
      <c r="B94" s="108" t="s">
        <v>22</v>
      </c>
      <c r="C94" s="22"/>
      <c r="D94" s="55"/>
      <c r="E94" s="22"/>
      <c r="F94" s="55"/>
      <c r="G94" s="22"/>
      <c r="H94" s="55"/>
      <c r="I94" s="22"/>
      <c r="J94" s="55"/>
      <c r="K94" s="55"/>
      <c r="L94" s="55"/>
      <c r="M94" s="55"/>
      <c r="N94" s="109">
        <v>778</v>
      </c>
      <c r="O94" s="109">
        <v>778</v>
      </c>
    </row>
    <row r="95" spans="1:15" ht="157.5">
      <c r="A95" s="107" t="s">
        <v>107</v>
      </c>
      <c r="B95" s="108" t="s">
        <v>22</v>
      </c>
      <c r="C95" s="22"/>
      <c r="D95" s="55"/>
      <c r="E95" s="22"/>
      <c r="F95" s="55"/>
      <c r="G95" s="22"/>
      <c r="H95" s="55"/>
      <c r="I95" s="22"/>
      <c r="J95" s="55"/>
      <c r="K95" s="55"/>
      <c r="L95" s="55"/>
      <c r="M95" s="55"/>
      <c r="N95" s="109"/>
      <c r="O95" s="109"/>
    </row>
    <row r="96" spans="1:15" ht="56.25">
      <c r="A96" s="107" t="s">
        <v>108</v>
      </c>
      <c r="B96" s="108" t="s">
        <v>22</v>
      </c>
      <c r="C96" s="22"/>
      <c r="D96" s="55"/>
      <c r="E96" s="22"/>
      <c r="F96" s="55"/>
      <c r="G96" s="22"/>
      <c r="H96" s="55"/>
      <c r="I96" s="22"/>
      <c r="J96" s="55"/>
      <c r="K96" s="55"/>
      <c r="L96" s="55"/>
      <c r="M96" s="55"/>
      <c r="N96" s="109">
        <v>20</v>
      </c>
      <c r="O96" s="109">
        <v>20</v>
      </c>
    </row>
    <row r="97" spans="1:15" ht="78.75">
      <c r="A97" s="107" t="s">
        <v>109</v>
      </c>
      <c r="B97" s="108" t="s">
        <v>22</v>
      </c>
      <c r="C97" s="22"/>
      <c r="D97" s="55"/>
      <c r="E97" s="22">
        <v>200</v>
      </c>
      <c r="F97" s="55"/>
      <c r="G97" s="22"/>
      <c r="H97" s="55"/>
      <c r="I97" s="22"/>
      <c r="J97" s="55"/>
      <c r="K97" s="55"/>
      <c r="L97" s="55"/>
      <c r="M97" s="55"/>
      <c r="N97" s="109"/>
      <c r="O97" s="109">
        <v>200</v>
      </c>
    </row>
    <row r="98" spans="1:15" ht="22.5">
      <c r="A98" s="107" t="s">
        <v>110</v>
      </c>
      <c r="B98" s="108" t="s">
        <v>22</v>
      </c>
      <c r="C98" s="22"/>
      <c r="D98" s="55"/>
      <c r="E98" s="22"/>
      <c r="F98" s="55"/>
      <c r="G98" s="22"/>
      <c r="H98" s="109">
        <v>1000</v>
      </c>
      <c r="I98" s="22"/>
      <c r="J98" s="55"/>
      <c r="K98" s="55"/>
      <c r="L98" s="55"/>
      <c r="M98" s="55"/>
      <c r="N98" s="109"/>
      <c r="O98" s="109">
        <v>1000</v>
      </c>
    </row>
    <row r="99" spans="1:15" ht="22.5">
      <c r="A99" s="107" t="s">
        <v>111</v>
      </c>
      <c r="B99" s="108" t="s">
        <v>22</v>
      </c>
      <c r="C99" s="22"/>
      <c r="D99" s="55"/>
      <c r="E99" s="22"/>
      <c r="F99" s="55"/>
      <c r="G99" s="22"/>
      <c r="H99" s="109">
        <v>19</v>
      </c>
      <c r="I99" s="22"/>
      <c r="J99" s="55"/>
      <c r="K99" s="55"/>
      <c r="L99" s="55"/>
      <c r="M99" s="55"/>
      <c r="N99" s="109"/>
      <c r="O99" s="109">
        <v>19</v>
      </c>
    </row>
    <row r="100" spans="1:15" ht="33.75">
      <c r="A100" s="107" t="s">
        <v>112</v>
      </c>
      <c r="B100" s="108" t="s">
        <v>22</v>
      </c>
      <c r="C100" s="22"/>
      <c r="D100" s="55"/>
      <c r="E100" s="22"/>
      <c r="F100" s="55"/>
      <c r="G100" s="22"/>
      <c r="H100" s="109">
        <v>50</v>
      </c>
      <c r="I100" s="22"/>
      <c r="J100" s="55"/>
      <c r="K100" s="55"/>
      <c r="L100" s="55"/>
      <c r="M100" s="55"/>
      <c r="N100" s="109"/>
      <c r="O100" s="109">
        <v>50</v>
      </c>
    </row>
    <row r="101" spans="1:15" ht="33.75">
      <c r="A101" s="107" t="s">
        <v>113</v>
      </c>
      <c r="B101" s="108" t="s">
        <v>22</v>
      </c>
      <c r="C101" s="22"/>
      <c r="D101" s="55"/>
      <c r="E101" s="22"/>
      <c r="F101" s="55"/>
      <c r="G101" s="22"/>
      <c r="H101" s="109">
        <v>50</v>
      </c>
      <c r="I101" s="22"/>
      <c r="J101" s="55"/>
      <c r="K101" s="55"/>
      <c r="L101" s="55"/>
      <c r="M101" s="55"/>
      <c r="N101" s="109"/>
      <c r="O101" s="109">
        <v>50</v>
      </c>
    </row>
    <row r="102" spans="1:15" ht="67.5">
      <c r="A102" s="107" t="s">
        <v>114</v>
      </c>
      <c r="B102" s="108" t="s">
        <v>22</v>
      </c>
      <c r="C102" s="22"/>
      <c r="D102" s="55"/>
      <c r="E102" s="22"/>
      <c r="F102" s="55"/>
      <c r="G102" s="22"/>
      <c r="H102" s="109">
        <v>20</v>
      </c>
      <c r="I102" s="22"/>
      <c r="J102" s="55"/>
      <c r="K102" s="55"/>
      <c r="L102" s="55"/>
      <c r="M102" s="55"/>
      <c r="N102" s="109"/>
      <c r="O102" s="109">
        <v>20</v>
      </c>
    </row>
    <row r="103" spans="1:15" ht="33.75">
      <c r="A103" s="107" t="s">
        <v>115</v>
      </c>
      <c r="B103" s="108" t="s">
        <v>22</v>
      </c>
      <c r="C103" s="22"/>
      <c r="D103" s="55"/>
      <c r="E103" s="22"/>
      <c r="F103" s="55"/>
      <c r="G103" s="22"/>
      <c r="H103" s="109">
        <v>20</v>
      </c>
      <c r="I103" s="22"/>
      <c r="J103" s="55"/>
      <c r="K103" s="55"/>
      <c r="L103" s="55"/>
      <c r="M103" s="55"/>
      <c r="N103" s="109"/>
      <c r="O103" s="109">
        <v>20</v>
      </c>
    </row>
    <row r="104" spans="1:15" ht="22.5">
      <c r="A104" s="107" t="s">
        <v>116</v>
      </c>
      <c r="B104" s="108" t="s">
        <v>22</v>
      </c>
      <c r="C104" s="22"/>
      <c r="D104" s="55"/>
      <c r="E104" s="22"/>
      <c r="F104" s="55"/>
      <c r="G104" s="22"/>
      <c r="H104" s="109">
        <v>25</v>
      </c>
      <c r="I104" s="22"/>
      <c r="J104" s="55"/>
      <c r="K104" s="55">
        <v>25</v>
      </c>
      <c r="L104" s="55"/>
      <c r="M104" s="55"/>
      <c r="N104" s="109"/>
      <c r="O104" s="109">
        <v>50</v>
      </c>
    </row>
    <row r="105" spans="1:15" ht="33.75">
      <c r="A105" s="107" t="s">
        <v>117</v>
      </c>
      <c r="B105" s="108" t="s">
        <v>22</v>
      </c>
      <c r="C105" s="22"/>
      <c r="D105" s="55"/>
      <c r="E105" s="22"/>
      <c r="F105" s="55"/>
      <c r="G105" s="22"/>
      <c r="H105" s="109">
        <v>100</v>
      </c>
      <c r="I105" s="22"/>
      <c r="J105" s="55"/>
      <c r="K105" s="55">
        <v>100</v>
      </c>
      <c r="L105" s="55"/>
      <c r="M105" s="55"/>
      <c r="N105" s="109"/>
      <c r="O105" s="109">
        <v>200</v>
      </c>
    </row>
    <row r="106" spans="1:15" ht="22.5">
      <c r="A106" s="107" t="s">
        <v>118</v>
      </c>
      <c r="B106" s="108" t="s">
        <v>22</v>
      </c>
      <c r="C106" s="22"/>
      <c r="D106" s="55"/>
      <c r="E106" s="22"/>
      <c r="F106" s="55"/>
      <c r="G106" s="22"/>
      <c r="H106" s="109">
        <v>100</v>
      </c>
      <c r="I106" s="22"/>
      <c r="J106" s="55"/>
      <c r="K106" s="109">
        <v>100</v>
      </c>
      <c r="L106" s="55"/>
      <c r="M106" s="55"/>
      <c r="N106" s="109"/>
      <c r="O106" s="109">
        <v>200</v>
      </c>
    </row>
    <row r="107" spans="1:15" ht="56.25">
      <c r="A107" s="110" t="s">
        <v>119</v>
      </c>
      <c r="B107" s="111" t="s">
        <v>120</v>
      </c>
      <c r="C107" s="22"/>
      <c r="D107" s="23"/>
      <c r="E107" s="22"/>
      <c r="F107" s="55"/>
      <c r="G107" s="22"/>
      <c r="H107" s="109"/>
      <c r="I107" s="22"/>
      <c r="J107" s="55"/>
      <c r="K107" s="109">
        <v>500</v>
      </c>
      <c r="L107" s="55"/>
      <c r="M107" s="55"/>
      <c r="N107" s="109"/>
      <c r="O107" s="109">
        <v>500</v>
      </c>
    </row>
    <row r="108" spans="1:15" ht="22.5">
      <c r="A108" s="110" t="s">
        <v>121</v>
      </c>
      <c r="B108" s="111" t="s">
        <v>22</v>
      </c>
      <c r="C108" s="22"/>
      <c r="D108" s="23"/>
      <c r="E108" s="22"/>
      <c r="F108" s="55"/>
      <c r="G108" s="22"/>
      <c r="H108" s="109"/>
      <c r="I108" s="22"/>
      <c r="J108" s="55"/>
      <c r="K108" s="109">
        <v>100</v>
      </c>
      <c r="L108" s="55"/>
      <c r="M108" s="55"/>
      <c r="N108" s="109"/>
      <c r="O108" s="109">
        <v>100</v>
      </c>
    </row>
    <row r="109" spans="1:15" ht="33.75">
      <c r="A109" s="110" t="s">
        <v>122</v>
      </c>
      <c r="B109" s="111" t="s">
        <v>22</v>
      </c>
      <c r="C109" s="22"/>
      <c r="D109" s="23"/>
      <c r="E109" s="22"/>
      <c r="F109" s="55"/>
      <c r="G109" s="22"/>
      <c r="H109" s="109">
        <v>50</v>
      </c>
      <c r="I109" s="22"/>
      <c r="J109" s="55"/>
      <c r="K109" s="109"/>
      <c r="L109" s="55"/>
      <c r="M109" s="55"/>
      <c r="N109" s="109"/>
      <c r="O109" s="109">
        <v>50</v>
      </c>
    </row>
    <row r="110" spans="1:15" ht="45">
      <c r="A110" s="110" t="s">
        <v>123</v>
      </c>
      <c r="B110" s="111" t="s">
        <v>22</v>
      </c>
      <c r="C110" s="22"/>
      <c r="D110" s="23"/>
      <c r="E110" s="22"/>
      <c r="F110" s="55"/>
      <c r="G110" s="22"/>
      <c r="H110" s="109">
        <v>250</v>
      </c>
      <c r="I110" s="22"/>
      <c r="J110" s="55"/>
      <c r="K110" s="109">
        <v>250</v>
      </c>
      <c r="L110" s="55"/>
      <c r="M110" s="55"/>
      <c r="N110" s="109"/>
      <c r="O110" s="109">
        <v>500</v>
      </c>
    </row>
    <row r="111" spans="1:15" ht="56.25">
      <c r="A111" s="110" t="s">
        <v>124</v>
      </c>
      <c r="B111" s="111" t="s">
        <v>22</v>
      </c>
      <c r="C111" s="22"/>
      <c r="D111" s="23"/>
      <c r="E111" s="22"/>
      <c r="F111" s="55"/>
      <c r="G111" s="22"/>
      <c r="H111" s="109">
        <v>500</v>
      </c>
      <c r="I111" s="22"/>
      <c r="J111" s="55"/>
      <c r="K111" s="109">
        <v>500</v>
      </c>
      <c r="L111" s="55"/>
      <c r="M111" s="55"/>
      <c r="N111" s="109"/>
      <c r="O111" s="109">
        <v>1000</v>
      </c>
    </row>
    <row r="112" spans="1:15" ht="90">
      <c r="A112" s="110" t="s">
        <v>125</v>
      </c>
      <c r="B112" s="111" t="s">
        <v>22</v>
      </c>
      <c r="C112" s="22"/>
      <c r="D112" s="23"/>
      <c r="E112" s="22"/>
      <c r="F112" s="55"/>
      <c r="G112" s="22"/>
      <c r="H112" s="109">
        <v>200</v>
      </c>
      <c r="I112" s="22"/>
      <c r="J112" s="55"/>
      <c r="K112" s="109"/>
      <c r="L112" s="55"/>
      <c r="M112" s="55"/>
      <c r="N112" s="109"/>
      <c r="O112" s="109">
        <v>200</v>
      </c>
    </row>
    <row r="113" spans="1:15" ht="45">
      <c r="A113" s="110" t="s">
        <v>126</v>
      </c>
      <c r="B113" s="111" t="s">
        <v>22</v>
      </c>
      <c r="C113" s="22"/>
      <c r="D113" s="23"/>
      <c r="E113" s="22"/>
      <c r="F113" s="55"/>
      <c r="G113" s="22"/>
      <c r="H113" s="109">
        <v>100</v>
      </c>
      <c r="I113" s="22"/>
      <c r="J113" s="55"/>
      <c r="K113" s="109"/>
      <c r="L113" s="55"/>
      <c r="M113" s="55"/>
      <c r="N113" s="109"/>
      <c r="O113" s="109">
        <v>100</v>
      </c>
    </row>
    <row r="114" spans="1:15" ht="45">
      <c r="A114" s="110" t="s">
        <v>127</v>
      </c>
      <c r="B114" s="111" t="s">
        <v>22</v>
      </c>
      <c r="C114" s="22"/>
      <c r="D114" s="23"/>
      <c r="E114" s="22"/>
      <c r="F114" s="55"/>
      <c r="G114" s="22"/>
      <c r="H114" s="109"/>
      <c r="I114" s="22"/>
      <c r="J114" s="55"/>
      <c r="K114" s="109"/>
      <c r="L114" s="55"/>
      <c r="M114" s="55"/>
      <c r="N114" s="109"/>
      <c r="O114" s="109">
        <v>100</v>
      </c>
    </row>
    <row r="115" spans="1:15" ht="12.75">
      <c r="A115" s="382" t="s">
        <v>128</v>
      </c>
      <c r="B115" s="383"/>
      <c r="C115" s="383"/>
      <c r="D115" s="384"/>
      <c r="E115" s="112">
        <f>SUM(E94:E106)</f>
        <v>200</v>
      </c>
      <c r="F115" s="113"/>
      <c r="G115" s="113"/>
      <c r="H115" s="112">
        <v>2434</v>
      </c>
      <c r="I115" s="113"/>
      <c r="J115" s="113"/>
      <c r="K115" s="112">
        <v>1575</v>
      </c>
      <c r="L115" s="112"/>
      <c r="M115" s="112"/>
      <c r="N115" s="112">
        <f>SUM(N94:N106)</f>
        <v>798</v>
      </c>
      <c r="O115" s="114">
        <f>E115+H115+K115+N115</f>
        <v>5007</v>
      </c>
    </row>
    <row r="116" spans="1:15" ht="12.75">
      <c r="A116" s="115"/>
      <c r="B116" s="28"/>
      <c r="C116" s="116" t="s">
        <v>129</v>
      </c>
      <c r="D116" s="116"/>
      <c r="E116" s="28"/>
      <c r="F116" s="28"/>
      <c r="G116" s="28"/>
      <c r="H116" s="28"/>
      <c r="I116" s="28"/>
      <c r="J116" s="28"/>
      <c r="K116" s="28"/>
      <c r="L116" s="28"/>
      <c r="M116" s="28"/>
      <c r="N116" s="117"/>
      <c r="O116" s="118"/>
    </row>
    <row r="117" spans="1:15" ht="22.5">
      <c r="A117" s="119" t="s">
        <v>30</v>
      </c>
      <c r="B117" s="105" t="s">
        <v>22</v>
      </c>
      <c r="C117" s="120"/>
      <c r="D117" s="120"/>
      <c r="E117" s="120">
        <v>7.77</v>
      </c>
      <c r="F117" s="120"/>
      <c r="G117" s="120"/>
      <c r="H117" s="120">
        <v>7.77</v>
      </c>
      <c r="I117" s="120"/>
      <c r="J117" s="120"/>
      <c r="K117" s="120">
        <v>7.77</v>
      </c>
      <c r="L117" s="120"/>
      <c r="M117" s="120"/>
      <c r="N117" s="120">
        <v>7.79</v>
      </c>
      <c r="O117" s="121">
        <f>SUM(E117+H117+K117+N117)</f>
        <v>31.099999999999998</v>
      </c>
    </row>
    <row r="118" spans="1:15" ht="45">
      <c r="A118" s="82" t="s">
        <v>31</v>
      </c>
      <c r="B118" s="17" t="s">
        <v>32</v>
      </c>
      <c r="C118" s="73"/>
      <c r="D118" s="73"/>
      <c r="E118" s="75"/>
      <c r="F118" s="73">
        <v>71</v>
      </c>
      <c r="G118" s="73">
        <v>123.97</v>
      </c>
      <c r="H118" s="75">
        <v>9</v>
      </c>
      <c r="I118" s="73"/>
      <c r="J118" s="73"/>
      <c r="K118" s="3"/>
      <c r="L118" s="3">
        <v>50</v>
      </c>
      <c r="M118" s="3">
        <v>123.97</v>
      </c>
      <c r="N118" s="122">
        <v>6</v>
      </c>
      <c r="O118" s="122">
        <v>15</v>
      </c>
    </row>
    <row r="119" spans="1:15" ht="112.5">
      <c r="A119" s="82" t="s">
        <v>33</v>
      </c>
      <c r="B119" s="17" t="s">
        <v>22</v>
      </c>
      <c r="C119" s="73"/>
      <c r="D119" s="73"/>
      <c r="E119" s="75"/>
      <c r="F119" s="73"/>
      <c r="G119" s="73"/>
      <c r="H119" s="75">
        <v>15</v>
      </c>
      <c r="I119" s="73"/>
      <c r="J119" s="73"/>
      <c r="K119" s="73"/>
      <c r="L119" s="73"/>
      <c r="M119" s="73"/>
      <c r="N119" s="73"/>
      <c r="O119" s="122">
        <v>15</v>
      </c>
    </row>
    <row r="120" spans="1:15" ht="45">
      <c r="A120" s="82" t="s">
        <v>34</v>
      </c>
      <c r="B120" s="17" t="s">
        <v>22</v>
      </c>
      <c r="C120" s="73"/>
      <c r="D120" s="73"/>
      <c r="E120" s="75"/>
      <c r="F120" s="73"/>
      <c r="G120" s="73"/>
      <c r="H120" s="73"/>
      <c r="I120" s="73"/>
      <c r="J120" s="73"/>
      <c r="K120" s="73"/>
      <c r="L120" s="73"/>
      <c r="M120" s="73"/>
      <c r="N120" s="73"/>
      <c r="O120" s="122"/>
    </row>
    <row r="121" spans="1:15" ht="33.75">
      <c r="A121" s="82" t="s">
        <v>35</v>
      </c>
      <c r="B121" s="17" t="s">
        <v>22</v>
      </c>
      <c r="C121" s="73"/>
      <c r="D121" s="73"/>
      <c r="E121" s="75">
        <v>2</v>
      </c>
      <c r="F121" s="73"/>
      <c r="G121" s="73"/>
      <c r="H121" s="75">
        <v>2</v>
      </c>
      <c r="I121" s="73"/>
      <c r="J121" s="73"/>
      <c r="K121" s="75">
        <v>2</v>
      </c>
      <c r="L121" s="73"/>
      <c r="M121" s="73"/>
      <c r="N121" s="75">
        <v>2</v>
      </c>
      <c r="O121" s="122">
        <v>8</v>
      </c>
    </row>
    <row r="122" spans="1:15" ht="22.5">
      <c r="A122" s="82" t="s">
        <v>36</v>
      </c>
      <c r="B122" s="17" t="s">
        <v>22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122"/>
    </row>
    <row r="123" spans="1:15" ht="67.5">
      <c r="A123" s="82" t="s">
        <v>37</v>
      </c>
      <c r="B123" s="17" t="s">
        <v>22</v>
      </c>
      <c r="C123" s="73"/>
      <c r="D123" s="73"/>
      <c r="E123" s="75">
        <v>25</v>
      </c>
      <c r="F123" s="73"/>
      <c r="G123" s="73"/>
      <c r="H123" s="75">
        <v>25</v>
      </c>
      <c r="I123" s="73"/>
      <c r="J123" s="75"/>
      <c r="K123" s="75">
        <v>25</v>
      </c>
      <c r="L123" s="73"/>
      <c r="M123" s="73"/>
      <c r="N123" s="75">
        <v>25</v>
      </c>
      <c r="O123" s="123">
        <v>100</v>
      </c>
    </row>
    <row r="124" spans="1:15" ht="56.25">
      <c r="A124" s="82" t="s">
        <v>38</v>
      </c>
      <c r="B124" s="17" t="s">
        <v>22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122"/>
    </row>
    <row r="125" spans="1:15" ht="90">
      <c r="A125" s="124" t="s">
        <v>39</v>
      </c>
      <c r="B125" s="17" t="s">
        <v>22</v>
      </c>
      <c r="C125" s="73"/>
      <c r="D125" s="73"/>
      <c r="E125" s="73"/>
      <c r="F125" s="73"/>
      <c r="G125" s="73"/>
      <c r="H125" s="75">
        <v>4</v>
      </c>
      <c r="I125" s="73"/>
      <c r="J125" s="73"/>
      <c r="K125" s="73"/>
      <c r="L125" s="73"/>
      <c r="M125" s="73"/>
      <c r="N125" s="73"/>
      <c r="O125" s="122">
        <v>4</v>
      </c>
    </row>
    <row r="126" spans="1:15" ht="112.5">
      <c r="A126" s="82" t="s">
        <v>40</v>
      </c>
      <c r="B126" s="17" t="s">
        <v>22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122"/>
    </row>
    <row r="127" spans="1:15" ht="12.75">
      <c r="A127" s="382" t="s">
        <v>130</v>
      </c>
      <c r="B127" s="377"/>
      <c r="C127" s="377"/>
      <c r="D127" s="378"/>
      <c r="E127" s="114">
        <f>SUM(E117:E126)</f>
        <v>34.769999999999996</v>
      </c>
      <c r="F127" s="125"/>
      <c r="G127" s="125"/>
      <c r="H127" s="114">
        <f>SUM(H117:H126)</f>
        <v>62.769999999999996</v>
      </c>
      <c r="I127" s="125"/>
      <c r="J127" s="125"/>
      <c r="K127" s="114">
        <f>SUM(K117:K126)</f>
        <v>34.769999999999996</v>
      </c>
      <c r="L127" s="114"/>
      <c r="M127" s="114"/>
      <c r="N127" s="114">
        <f>SUM(N117:N126)</f>
        <v>40.79</v>
      </c>
      <c r="O127" s="114">
        <f>SUM(O117:O126)</f>
        <v>173.1</v>
      </c>
    </row>
    <row r="128" spans="1:15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</row>
    <row r="129" spans="1:15" ht="12.75">
      <c r="A129" s="126" t="s">
        <v>131</v>
      </c>
      <c r="B129" s="127"/>
      <c r="C129" s="127"/>
      <c r="D129" s="128"/>
      <c r="E129" s="129">
        <f>SUM(E67+E92+E115+E127)</f>
        <v>604.105</v>
      </c>
      <c r="F129" s="129"/>
      <c r="G129" s="129"/>
      <c r="H129" s="129">
        <f>SUM(H67+H92+H115+H127)</f>
        <v>2905.787</v>
      </c>
      <c r="I129" s="129"/>
      <c r="J129" s="129"/>
      <c r="K129" s="129">
        <f>SUM(K67+K92+K115+K127)</f>
        <v>1763.787</v>
      </c>
      <c r="L129" s="129"/>
      <c r="M129" s="129"/>
      <c r="N129" s="129">
        <f>SUM(N67+N92+N115+N127)</f>
        <v>1210.461</v>
      </c>
      <c r="O129" s="129">
        <f>E129+H129+K129+N129</f>
        <v>6484.14</v>
      </c>
    </row>
    <row r="131" spans="4:12" ht="12.75">
      <c r="D131" s="256" t="s">
        <v>132</v>
      </c>
      <c r="E131" s="256"/>
      <c r="F131" s="256"/>
      <c r="G131" s="256"/>
      <c r="H131" s="256"/>
      <c r="I131" s="256"/>
      <c r="J131" s="256"/>
      <c r="K131" s="256"/>
      <c r="L131" s="256"/>
    </row>
    <row r="132" spans="4:12" ht="12.75">
      <c r="D132" s="256" t="s">
        <v>133</v>
      </c>
      <c r="E132" s="256"/>
      <c r="F132" s="256"/>
      <c r="G132" s="256"/>
      <c r="H132" s="256"/>
      <c r="I132" s="256"/>
      <c r="J132" s="256"/>
      <c r="K132" s="256"/>
      <c r="L132" s="256"/>
    </row>
    <row r="133" spans="1:15" ht="15.75" customHeight="1">
      <c r="A133" s="413" t="s">
        <v>161</v>
      </c>
      <c r="B133" s="413" t="s">
        <v>44</v>
      </c>
      <c r="C133" s="272" t="s">
        <v>134</v>
      </c>
      <c r="D133" s="272"/>
      <c r="E133" s="272"/>
      <c r="F133" s="272"/>
      <c r="G133" s="272"/>
      <c r="H133" s="272"/>
      <c r="I133" s="272"/>
      <c r="J133" s="272"/>
      <c r="K133" s="272"/>
      <c r="L133" s="272"/>
      <c r="M133" s="272"/>
      <c r="N133" s="272"/>
      <c r="O133" s="413" t="s">
        <v>163</v>
      </c>
    </row>
    <row r="134" spans="1:15" ht="12.75">
      <c r="A134" s="414"/>
      <c r="B134" s="414"/>
      <c r="C134" s="295" t="s">
        <v>47</v>
      </c>
      <c r="D134" s="295"/>
      <c r="E134" s="295"/>
      <c r="F134" s="295" t="s">
        <v>48</v>
      </c>
      <c r="G134" s="295"/>
      <c r="H134" s="295"/>
      <c r="I134" s="295" t="s">
        <v>49</v>
      </c>
      <c r="J134" s="295"/>
      <c r="K134" s="295"/>
      <c r="L134" s="295" t="s">
        <v>50</v>
      </c>
      <c r="M134" s="295"/>
      <c r="N134" s="295"/>
      <c r="O134" s="414"/>
    </row>
    <row r="135" spans="1:15" ht="30.75" customHeight="1">
      <c r="A135" s="415"/>
      <c r="B135" s="415"/>
      <c r="C135" s="131" t="s">
        <v>51</v>
      </c>
      <c r="D135" s="131" t="s">
        <v>164</v>
      </c>
      <c r="E135" s="131" t="s">
        <v>135</v>
      </c>
      <c r="F135" s="131" t="s">
        <v>51</v>
      </c>
      <c r="G135" s="131" t="s">
        <v>164</v>
      </c>
      <c r="H135" s="131" t="s">
        <v>136</v>
      </c>
      <c r="I135" s="131" t="s">
        <v>51</v>
      </c>
      <c r="J135" s="131" t="s">
        <v>164</v>
      </c>
      <c r="K135" s="131" t="s">
        <v>136</v>
      </c>
      <c r="L135" s="131" t="s">
        <v>51</v>
      </c>
      <c r="M135" s="131" t="s">
        <v>164</v>
      </c>
      <c r="N135" s="131" t="s">
        <v>136</v>
      </c>
      <c r="O135" s="415"/>
    </row>
    <row r="136" spans="1:15" ht="13.5" customHeight="1">
      <c r="A136" s="420" t="s">
        <v>137</v>
      </c>
      <c r="B136" s="420"/>
      <c r="C136" s="420"/>
      <c r="D136" s="420"/>
      <c r="E136" s="420"/>
      <c r="F136" s="420"/>
      <c r="G136" s="420"/>
      <c r="H136" s="420"/>
      <c r="I136" s="420"/>
      <c r="J136" s="420"/>
      <c r="K136" s="420"/>
      <c r="L136" s="420"/>
      <c r="M136" s="420"/>
      <c r="N136" s="420"/>
      <c r="O136" s="420"/>
    </row>
    <row r="137" spans="1:15" ht="16.5" customHeight="1">
      <c r="A137" s="132" t="s">
        <v>62</v>
      </c>
      <c r="B137" s="131" t="s">
        <v>138</v>
      </c>
      <c r="C137" s="131">
        <v>106.18</v>
      </c>
      <c r="D137" s="131">
        <v>4380</v>
      </c>
      <c r="E137" s="131">
        <v>465.07</v>
      </c>
      <c r="F137" s="131">
        <v>75.51</v>
      </c>
      <c r="G137" s="131">
        <v>4380</v>
      </c>
      <c r="H137" s="131">
        <v>330.72</v>
      </c>
      <c r="I137" s="131">
        <v>70.21</v>
      </c>
      <c r="J137" s="131">
        <v>4380</v>
      </c>
      <c r="K137" s="131">
        <v>307.5</v>
      </c>
      <c r="L137" s="131">
        <v>106.18</v>
      </c>
      <c r="M137" s="131">
        <v>4380</v>
      </c>
      <c r="N137" s="131">
        <v>465.07</v>
      </c>
      <c r="O137" s="131">
        <v>1568.36</v>
      </c>
    </row>
    <row r="138" spans="1:15" ht="22.5">
      <c r="A138" s="131" t="s">
        <v>64</v>
      </c>
      <c r="B138" s="131" t="s">
        <v>65</v>
      </c>
      <c r="C138" s="131">
        <v>4.81</v>
      </c>
      <c r="D138" s="131">
        <v>2223</v>
      </c>
      <c r="E138" s="131">
        <v>10.69</v>
      </c>
      <c r="F138" s="131">
        <v>0.79</v>
      </c>
      <c r="G138" s="131">
        <v>2223</v>
      </c>
      <c r="H138" s="131">
        <v>1.76</v>
      </c>
      <c r="I138" s="131" t="s">
        <v>139</v>
      </c>
      <c r="J138" s="131" t="s">
        <v>139</v>
      </c>
      <c r="K138" s="131" t="s">
        <v>139</v>
      </c>
      <c r="L138" s="131">
        <v>3.56</v>
      </c>
      <c r="M138" s="131">
        <v>2223</v>
      </c>
      <c r="N138" s="131">
        <v>7.92</v>
      </c>
      <c r="O138" s="131">
        <v>20.37</v>
      </c>
    </row>
    <row r="139" spans="1:15" ht="34.5" customHeight="1">
      <c r="A139" s="295" t="s">
        <v>67</v>
      </c>
      <c r="B139" s="295" t="s">
        <v>165</v>
      </c>
      <c r="C139" s="295">
        <v>21.24</v>
      </c>
      <c r="D139" s="295">
        <v>30.1</v>
      </c>
      <c r="E139" s="295">
        <v>0.64</v>
      </c>
      <c r="F139" s="295">
        <v>21.23</v>
      </c>
      <c r="G139" s="295">
        <v>29.7</v>
      </c>
      <c r="H139" s="295">
        <v>0.63</v>
      </c>
      <c r="I139" s="295">
        <v>21.23</v>
      </c>
      <c r="J139" s="295">
        <v>29.7</v>
      </c>
      <c r="K139" s="295">
        <v>0.63</v>
      </c>
      <c r="L139" s="295">
        <v>21.23</v>
      </c>
      <c r="M139" s="295">
        <v>29.7</v>
      </c>
      <c r="N139" s="295">
        <v>0.63</v>
      </c>
      <c r="O139" s="295">
        <v>2.53</v>
      </c>
    </row>
    <row r="140" spans="1:15" ht="12.75" customHeight="1">
      <c r="A140" s="295"/>
      <c r="B140" s="295"/>
      <c r="C140" s="295"/>
      <c r="D140" s="295"/>
      <c r="E140" s="295"/>
      <c r="F140" s="295"/>
      <c r="G140" s="295"/>
      <c r="H140" s="295"/>
      <c r="I140" s="295"/>
      <c r="J140" s="295"/>
      <c r="K140" s="295"/>
      <c r="L140" s="295"/>
      <c r="M140" s="295"/>
      <c r="N140" s="295"/>
      <c r="O140" s="295"/>
    </row>
    <row r="141" spans="1:15" ht="13.5" customHeight="1">
      <c r="A141" s="131" t="s">
        <v>68</v>
      </c>
      <c r="B141" s="131" t="s">
        <v>165</v>
      </c>
      <c r="C141" s="131">
        <v>2.15</v>
      </c>
      <c r="D141" s="131">
        <v>18.6</v>
      </c>
      <c r="E141" s="131">
        <v>0.04</v>
      </c>
      <c r="F141" s="131">
        <v>2.14</v>
      </c>
      <c r="G141" s="131">
        <v>18.6</v>
      </c>
      <c r="H141" s="131">
        <v>0.04</v>
      </c>
      <c r="I141" s="131">
        <v>2.14</v>
      </c>
      <c r="J141" s="131">
        <v>18.6</v>
      </c>
      <c r="K141" s="131">
        <v>0.04</v>
      </c>
      <c r="L141" s="131">
        <v>2.14</v>
      </c>
      <c r="M141" s="131">
        <v>14</v>
      </c>
      <c r="N141" s="131">
        <v>0.03</v>
      </c>
      <c r="O141" s="131">
        <v>0.15</v>
      </c>
    </row>
    <row r="142" spans="1:15" ht="42">
      <c r="A142" s="133" t="s">
        <v>140</v>
      </c>
      <c r="B142" s="130" t="s">
        <v>22</v>
      </c>
      <c r="C142" s="130"/>
      <c r="D142" s="130"/>
      <c r="E142" s="130">
        <v>476.44</v>
      </c>
      <c r="F142" s="130"/>
      <c r="G142" s="130"/>
      <c r="H142" s="130">
        <v>333.15</v>
      </c>
      <c r="I142" s="130"/>
      <c r="J142" s="130"/>
      <c r="K142" s="130">
        <v>308.17</v>
      </c>
      <c r="L142" s="130"/>
      <c r="M142" s="130"/>
      <c r="N142" s="130">
        <v>473.65</v>
      </c>
      <c r="O142" s="130">
        <v>1591.41</v>
      </c>
    </row>
    <row r="143" spans="1:15" ht="12.75">
      <c r="A143" s="132" t="s">
        <v>70</v>
      </c>
      <c r="B143" s="131" t="s">
        <v>165</v>
      </c>
      <c r="C143" s="131">
        <v>40.5</v>
      </c>
      <c r="D143" s="131">
        <v>1233</v>
      </c>
      <c r="E143" s="131">
        <v>49.93</v>
      </c>
      <c r="F143" s="131">
        <v>8.465</v>
      </c>
      <c r="G143" s="131">
        <v>1233</v>
      </c>
      <c r="H143" s="131">
        <v>10.44</v>
      </c>
      <c r="I143" s="131" t="s">
        <v>139</v>
      </c>
      <c r="J143" s="131" t="s">
        <v>139</v>
      </c>
      <c r="K143" s="131" t="s">
        <v>139</v>
      </c>
      <c r="L143" s="131">
        <v>26</v>
      </c>
      <c r="M143" s="131">
        <v>1230</v>
      </c>
      <c r="N143" s="131">
        <v>31.98</v>
      </c>
      <c r="O143" s="131">
        <v>92.35</v>
      </c>
    </row>
    <row r="144" spans="1:15" ht="12.75">
      <c r="A144" s="132" t="s">
        <v>71</v>
      </c>
      <c r="B144" s="131" t="s">
        <v>141</v>
      </c>
      <c r="C144" s="131">
        <v>7.53</v>
      </c>
      <c r="D144" s="131">
        <v>3918</v>
      </c>
      <c r="E144" s="131">
        <v>29.5</v>
      </c>
      <c r="F144" s="131">
        <v>1.88</v>
      </c>
      <c r="G144" s="131">
        <v>3915</v>
      </c>
      <c r="H144" s="131">
        <v>7.36</v>
      </c>
      <c r="I144" s="131" t="s">
        <v>139</v>
      </c>
      <c r="J144" s="131" t="s">
        <v>139</v>
      </c>
      <c r="K144" s="131" t="s">
        <v>139</v>
      </c>
      <c r="L144" s="131">
        <v>6.59</v>
      </c>
      <c r="M144" s="131">
        <v>3915</v>
      </c>
      <c r="N144" s="131">
        <v>25.8</v>
      </c>
      <c r="O144" s="131">
        <v>62.66</v>
      </c>
    </row>
    <row r="145" spans="1:15" ht="12.75">
      <c r="A145" s="132" t="s">
        <v>72</v>
      </c>
      <c r="B145" s="131"/>
      <c r="C145" s="131"/>
      <c r="D145" s="131"/>
      <c r="E145" s="131">
        <v>65.2</v>
      </c>
      <c r="F145" s="131"/>
      <c r="G145" s="131"/>
      <c r="H145" s="131">
        <v>63.5</v>
      </c>
      <c r="I145" s="131"/>
      <c r="J145" s="131"/>
      <c r="K145" s="131">
        <v>63.5</v>
      </c>
      <c r="L145" s="131"/>
      <c r="M145" s="131"/>
      <c r="N145" s="131">
        <v>63.5</v>
      </c>
      <c r="O145" s="131">
        <v>255.7</v>
      </c>
    </row>
    <row r="146" spans="1:15" ht="12.75">
      <c r="A146" s="132" t="s">
        <v>73</v>
      </c>
      <c r="B146" s="131" t="s">
        <v>141</v>
      </c>
      <c r="C146" s="131">
        <v>0.5</v>
      </c>
      <c r="D146" s="131">
        <v>28000</v>
      </c>
      <c r="E146" s="131">
        <v>14</v>
      </c>
      <c r="F146" s="131">
        <v>0.5</v>
      </c>
      <c r="G146" s="131">
        <v>28000</v>
      </c>
      <c r="H146" s="131">
        <v>14</v>
      </c>
      <c r="I146" s="131">
        <v>0.5</v>
      </c>
      <c r="J146" s="131">
        <v>28000</v>
      </c>
      <c r="K146" s="131">
        <v>14</v>
      </c>
      <c r="L146" s="131">
        <v>0.5</v>
      </c>
      <c r="M146" s="131">
        <v>28000</v>
      </c>
      <c r="N146" s="131">
        <v>14</v>
      </c>
      <c r="O146" s="131">
        <v>56</v>
      </c>
    </row>
    <row r="147" spans="1:15" ht="12.75">
      <c r="A147" s="132" t="s">
        <v>74</v>
      </c>
      <c r="B147" s="131" t="s">
        <v>141</v>
      </c>
      <c r="C147" s="131">
        <v>1.5</v>
      </c>
      <c r="D147" s="131">
        <v>33000</v>
      </c>
      <c r="E147" s="131">
        <v>49.5</v>
      </c>
      <c r="F147" s="131">
        <v>1.5</v>
      </c>
      <c r="G147" s="131">
        <v>33000</v>
      </c>
      <c r="H147" s="131">
        <v>49.5</v>
      </c>
      <c r="I147" s="131">
        <v>1.5</v>
      </c>
      <c r="J147" s="131">
        <v>33000</v>
      </c>
      <c r="K147" s="131">
        <v>49.5</v>
      </c>
      <c r="L147" s="131">
        <v>1.5</v>
      </c>
      <c r="M147" s="131">
        <v>33000</v>
      </c>
      <c r="N147" s="131">
        <v>49.5</v>
      </c>
      <c r="O147" s="131">
        <v>198</v>
      </c>
    </row>
    <row r="148" spans="1:15" ht="19.5" customHeight="1">
      <c r="A148" s="132" t="s">
        <v>75</v>
      </c>
      <c r="B148" s="131" t="s">
        <v>141</v>
      </c>
      <c r="C148" s="131">
        <v>0.02</v>
      </c>
      <c r="D148" s="131">
        <v>85000</v>
      </c>
      <c r="E148" s="131">
        <v>1.7</v>
      </c>
      <c r="F148" s="131"/>
      <c r="G148" s="131"/>
      <c r="H148" s="131"/>
      <c r="I148" s="131"/>
      <c r="J148" s="131"/>
      <c r="K148" s="131"/>
      <c r="L148" s="131"/>
      <c r="M148" s="131"/>
      <c r="N148" s="131"/>
      <c r="O148" s="131">
        <v>1.7</v>
      </c>
    </row>
    <row r="149" spans="1:15" ht="12.75">
      <c r="A149" s="130" t="s">
        <v>142</v>
      </c>
      <c r="B149" s="130"/>
      <c r="C149" s="130"/>
      <c r="D149" s="130"/>
      <c r="E149" s="130">
        <v>144.63</v>
      </c>
      <c r="F149" s="130"/>
      <c r="G149" s="130"/>
      <c r="H149" s="130">
        <v>81.3</v>
      </c>
      <c r="I149" s="133"/>
      <c r="J149" s="130"/>
      <c r="K149" s="130">
        <v>63.5</v>
      </c>
      <c r="L149" s="130"/>
      <c r="M149" s="130"/>
      <c r="N149" s="130">
        <v>121.28</v>
      </c>
      <c r="O149" s="130">
        <v>410.71</v>
      </c>
    </row>
    <row r="150" spans="1:15" ht="12.75">
      <c r="A150" s="386" t="s">
        <v>143</v>
      </c>
      <c r="B150" s="386"/>
      <c r="C150" s="386"/>
      <c r="D150" s="386"/>
      <c r="E150" s="386"/>
      <c r="F150" s="386"/>
      <c r="G150" s="386"/>
      <c r="H150" s="386"/>
      <c r="I150" s="386"/>
      <c r="J150" s="386"/>
      <c r="K150" s="386"/>
      <c r="L150" s="386"/>
      <c r="M150" s="386"/>
      <c r="N150" s="386"/>
      <c r="O150" s="386"/>
    </row>
    <row r="151" spans="1:15" ht="12.75" customHeight="1">
      <c r="A151" s="132" t="s">
        <v>2</v>
      </c>
      <c r="B151" s="132" t="s">
        <v>9</v>
      </c>
      <c r="C151" s="131">
        <v>30</v>
      </c>
      <c r="D151" s="131">
        <v>115</v>
      </c>
      <c r="E151" s="131">
        <v>3.5</v>
      </c>
      <c r="F151" s="131">
        <v>30</v>
      </c>
      <c r="G151" s="131">
        <v>115</v>
      </c>
      <c r="H151" s="131">
        <v>3.5</v>
      </c>
      <c r="I151" s="131">
        <v>30</v>
      </c>
      <c r="J151" s="131">
        <v>115</v>
      </c>
      <c r="K151" s="131">
        <v>3.5</v>
      </c>
      <c r="L151" s="131">
        <v>30</v>
      </c>
      <c r="M151" s="131">
        <v>115</v>
      </c>
      <c r="N151" s="131">
        <v>3.5</v>
      </c>
      <c r="O151" s="131">
        <v>14</v>
      </c>
    </row>
    <row r="152" spans="1:15" ht="13.5" customHeight="1">
      <c r="A152" s="132" t="s">
        <v>144</v>
      </c>
      <c r="B152" s="132" t="s">
        <v>9</v>
      </c>
      <c r="C152" s="131">
        <v>50</v>
      </c>
      <c r="D152" s="131">
        <v>5</v>
      </c>
      <c r="E152" s="131">
        <v>0.3</v>
      </c>
      <c r="F152" s="131">
        <v>20</v>
      </c>
      <c r="G152" s="131">
        <v>5</v>
      </c>
      <c r="H152" s="131">
        <v>0.1</v>
      </c>
      <c r="I152" s="131">
        <v>20</v>
      </c>
      <c r="J152" s="131">
        <v>5</v>
      </c>
      <c r="K152" s="131">
        <v>0.1</v>
      </c>
      <c r="L152" s="131">
        <v>20</v>
      </c>
      <c r="M152" s="131">
        <v>5</v>
      </c>
      <c r="N152" s="131">
        <v>0.1</v>
      </c>
      <c r="O152" s="131">
        <v>0.6</v>
      </c>
    </row>
    <row r="153" spans="1:15" ht="12.75">
      <c r="A153" s="132" t="s">
        <v>145</v>
      </c>
      <c r="B153" s="132" t="s">
        <v>9</v>
      </c>
      <c r="C153" s="131">
        <v>50</v>
      </c>
      <c r="D153" s="131">
        <v>5</v>
      </c>
      <c r="E153" s="131">
        <v>0.3</v>
      </c>
      <c r="F153" s="131">
        <v>20</v>
      </c>
      <c r="G153" s="131">
        <v>5</v>
      </c>
      <c r="H153" s="131">
        <v>0.1</v>
      </c>
      <c r="I153" s="131">
        <v>20</v>
      </c>
      <c r="J153" s="131">
        <v>5</v>
      </c>
      <c r="K153" s="131">
        <v>0.1</v>
      </c>
      <c r="L153" s="131">
        <v>20</v>
      </c>
      <c r="M153" s="131">
        <v>5</v>
      </c>
      <c r="N153" s="131">
        <v>0.1</v>
      </c>
      <c r="O153" s="131">
        <v>0.6</v>
      </c>
    </row>
    <row r="154" spans="1:15" ht="12.75">
      <c r="A154" s="132" t="s">
        <v>146</v>
      </c>
      <c r="B154" s="132" t="s">
        <v>9</v>
      </c>
      <c r="C154" s="131">
        <v>50</v>
      </c>
      <c r="D154" s="131">
        <v>3</v>
      </c>
      <c r="E154" s="131">
        <v>0.2</v>
      </c>
      <c r="F154" s="131">
        <v>50</v>
      </c>
      <c r="G154" s="131">
        <v>3</v>
      </c>
      <c r="H154" s="131">
        <v>0.1</v>
      </c>
      <c r="I154" s="131">
        <v>50</v>
      </c>
      <c r="J154" s="131">
        <v>3</v>
      </c>
      <c r="K154" s="131">
        <v>0.2</v>
      </c>
      <c r="L154" s="131">
        <v>50</v>
      </c>
      <c r="M154" s="131">
        <v>3</v>
      </c>
      <c r="N154" s="131">
        <v>0.1</v>
      </c>
      <c r="O154" s="131">
        <v>0.6</v>
      </c>
    </row>
    <row r="155" spans="1:15" ht="12.75">
      <c r="A155" s="132" t="s">
        <v>147</v>
      </c>
      <c r="B155" s="132" t="s">
        <v>1</v>
      </c>
      <c r="C155" s="131"/>
      <c r="D155" s="131"/>
      <c r="E155" s="131">
        <v>0.5</v>
      </c>
      <c r="F155" s="131"/>
      <c r="G155" s="131"/>
      <c r="H155" s="131">
        <v>0.5</v>
      </c>
      <c r="I155" s="131"/>
      <c r="J155" s="131"/>
      <c r="K155" s="131">
        <v>0.5</v>
      </c>
      <c r="L155" s="131"/>
      <c r="M155" s="131"/>
      <c r="N155" s="131">
        <v>0.5</v>
      </c>
      <c r="O155" s="131">
        <v>2</v>
      </c>
    </row>
    <row r="156" spans="1:15" ht="21.75" customHeight="1">
      <c r="A156" s="130" t="s">
        <v>148</v>
      </c>
      <c r="B156" s="130" t="s">
        <v>22</v>
      </c>
      <c r="C156" s="130"/>
      <c r="D156" s="130"/>
      <c r="E156" s="130">
        <v>4.8</v>
      </c>
      <c r="F156" s="130"/>
      <c r="G156" s="130"/>
      <c r="H156" s="130">
        <v>4.3</v>
      </c>
      <c r="I156" s="130"/>
      <c r="J156" s="130"/>
      <c r="K156" s="130">
        <v>4.4</v>
      </c>
      <c r="L156" s="130"/>
      <c r="M156" s="130"/>
      <c r="N156" s="130">
        <v>4.3</v>
      </c>
      <c r="O156" s="130">
        <v>17.8</v>
      </c>
    </row>
    <row r="157" spans="1:15" ht="16.5" customHeight="1">
      <c r="A157" s="386" t="s">
        <v>149</v>
      </c>
      <c r="B157" s="386"/>
      <c r="C157" s="386"/>
      <c r="D157" s="386"/>
      <c r="E157" s="386"/>
      <c r="F157" s="386"/>
      <c r="G157" s="386"/>
      <c r="H157" s="386"/>
      <c r="I157" s="386"/>
      <c r="J157" s="386"/>
      <c r="K157" s="386"/>
      <c r="L157" s="386"/>
      <c r="M157" s="386"/>
      <c r="N157" s="386"/>
      <c r="O157" s="386"/>
    </row>
    <row r="158" spans="1:15" ht="16.5" customHeight="1">
      <c r="A158" s="132" t="s">
        <v>150</v>
      </c>
      <c r="B158" s="132" t="s">
        <v>9</v>
      </c>
      <c r="C158" s="131">
        <v>30</v>
      </c>
      <c r="D158" s="131">
        <v>120</v>
      </c>
      <c r="E158" s="131">
        <v>3.6</v>
      </c>
      <c r="F158" s="131">
        <v>30</v>
      </c>
      <c r="G158" s="131">
        <v>120</v>
      </c>
      <c r="H158" s="131">
        <v>3.6</v>
      </c>
      <c r="I158" s="131">
        <v>30</v>
      </c>
      <c r="J158" s="131">
        <v>120</v>
      </c>
      <c r="K158" s="131">
        <v>3.6</v>
      </c>
      <c r="L158" s="131">
        <v>30</v>
      </c>
      <c r="M158" s="131">
        <v>120</v>
      </c>
      <c r="N158" s="131">
        <v>3.6</v>
      </c>
      <c r="O158" s="131">
        <v>14.4</v>
      </c>
    </row>
    <row r="159" spans="1:15" ht="16.5" customHeight="1">
      <c r="A159" s="385" t="s">
        <v>151</v>
      </c>
      <c r="B159" s="385" t="s">
        <v>9</v>
      </c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</row>
    <row r="160" spans="1:15" ht="12.75">
      <c r="A160" s="385"/>
      <c r="B160" s="385"/>
      <c r="C160" s="131">
        <v>34</v>
      </c>
      <c r="D160" s="131">
        <v>260</v>
      </c>
      <c r="E160" s="131">
        <v>8.8</v>
      </c>
      <c r="F160" s="131">
        <v>35</v>
      </c>
      <c r="G160" s="131">
        <v>260</v>
      </c>
      <c r="H160" s="131">
        <v>9</v>
      </c>
      <c r="I160" s="131">
        <v>34</v>
      </c>
      <c r="J160" s="131">
        <v>260</v>
      </c>
      <c r="K160" s="131">
        <v>8.8</v>
      </c>
      <c r="L160" s="131">
        <v>35</v>
      </c>
      <c r="M160" s="131">
        <v>260</v>
      </c>
      <c r="N160" s="131">
        <v>9</v>
      </c>
      <c r="O160" s="131">
        <v>35.6</v>
      </c>
    </row>
    <row r="161" spans="1:15" ht="15.75" customHeight="1">
      <c r="A161" s="385"/>
      <c r="B161" s="385"/>
      <c r="C161" s="42"/>
      <c r="D161" s="131"/>
      <c r="E161" s="42"/>
      <c r="F161" s="42"/>
      <c r="G161" s="131"/>
      <c r="H161" s="42"/>
      <c r="I161" s="42"/>
      <c r="J161" s="131"/>
      <c r="K161" s="42"/>
      <c r="L161" s="42"/>
      <c r="M161" s="131"/>
      <c r="N161" s="42"/>
      <c r="O161" s="42"/>
    </row>
    <row r="162" spans="1:15" ht="31.5" customHeight="1">
      <c r="A162" s="133" t="s">
        <v>152</v>
      </c>
      <c r="B162" s="133" t="s">
        <v>1</v>
      </c>
      <c r="C162" s="130"/>
      <c r="D162" s="130"/>
      <c r="E162" s="130">
        <v>12.4</v>
      </c>
      <c r="F162" s="130"/>
      <c r="G162" s="130"/>
      <c r="H162" s="130">
        <v>12.6</v>
      </c>
      <c r="I162" s="130"/>
      <c r="J162" s="130"/>
      <c r="K162" s="130">
        <v>12.4</v>
      </c>
      <c r="L162" s="130"/>
      <c r="M162" s="130"/>
      <c r="N162" s="130">
        <v>12.6</v>
      </c>
      <c r="O162" s="130">
        <v>50</v>
      </c>
    </row>
    <row r="163" spans="1:15" ht="12.75">
      <c r="A163" s="386" t="s">
        <v>29</v>
      </c>
      <c r="B163" s="386"/>
      <c r="C163" s="386"/>
      <c r="D163" s="386"/>
      <c r="E163" s="386"/>
      <c r="F163" s="386"/>
      <c r="G163" s="386"/>
      <c r="H163" s="386"/>
      <c r="I163" s="386"/>
      <c r="J163" s="386"/>
      <c r="K163" s="386"/>
      <c r="L163" s="386"/>
      <c r="M163" s="386"/>
      <c r="N163" s="386"/>
      <c r="O163" s="386"/>
    </row>
    <row r="164" spans="1:15" ht="22.5">
      <c r="A164" s="132" t="s">
        <v>30</v>
      </c>
      <c r="B164" s="132" t="s">
        <v>22</v>
      </c>
      <c r="C164" s="131"/>
      <c r="D164" s="131"/>
      <c r="E164" s="131">
        <v>18.13</v>
      </c>
      <c r="F164" s="131"/>
      <c r="G164" s="131"/>
      <c r="H164" s="131">
        <v>18.12</v>
      </c>
      <c r="I164" s="131"/>
      <c r="J164" s="131"/>
      <c r="K164" s="131">
        <v>18.12</v>
      </c>
      <c r="L164" s="131"/>
      <c r="M164" s="131"/>
      <c r="N164" s="131">
        <v>18.12</v>
      </c>
      <c r="O164" s="131">
        <v>72.49</v>
      </c>
    </row>
    <row r="165" spans="1:15" ht="45">
      <c r="A165" s="132" t="s">
        <v>153</v>
      </c>
      <c r="B165" s="132" t="s">
        <v>22</v>
      </c>
      <c r="C165" s="131"/>
      <c r="D165" s="131"/>
      <c r="E165" s="131">
        <v>1</v>
      </c>
      <c r="F165" s="131"/>
      <c r="G165" s="131"/>
      <c r="H165" s="131"/>
      <c r="I165" s="131"/>
      <c r="J165" s="131"/>
      <c r="K165" s="131"/>
      <c r="L165" s="131"/>
      <c r="M165" s="131"/>
      <c r="N165" s="131"/>
      <c r="O165" s="131">
        <v>1</v>
      </c>
    </row>
    <row r="166" spans="1:15" ht="24.75" customHeight="1">
      <c r="A166" s="132" t="s">
        <v>35</v>
      </c>
      <c r="B166" s="132" t="s">
        <v>154</v>
      </c>
      <c r="C166" s="131"/>
      <c r="D166" s="131"/>
      <c r="E166" s="131">
        <v>2.5</v>
      </c>
      <c r="F166" s="131"/>
      <c r="G166" s="131"/>
      <c r="H166" s="131">
        <v>2.5</v>
      </c>
      <c r="I166" s="131"/>
      <c r="J166" s="131"/>
      <c r="K166" s="131">
        <v>2.5</v>
      </c>
      <c r="L166" s="131"/>
      <c r="M166" s="131"/>
      <c r="N166" s="131">
        <v>2.5</v>
      </c>
      <c r="O166" s="131">
        <v>10</v>
      </c>
    </row>
    <row r="167" spans="1:15" ht="78.75">
      <c r="A167" s="132" t="s">
        <v>155</v>
      </c>
      <c r="B167" s="132" t="s">
        <v>22</v>
      </c>
      <c r="C167" s="131"/>
      <c r="D167" s="131"/>
      <c r="E167" s="131">
        <v>5</v>
      </c>
      <c r="F167" s="131"/>
      <c r="G167" s="131"/>
      <c r="H167" s="131"/>
      <c r="I167" s="131"/>
      <c r="J167" s="131"/>
      <c r="K167" s="131"/>
      <c r="L167" s="131"/>
      <c r="M167" s="131"/>
      <c r="N167" s="131"/>
      <c r="O167" s="131">
        <v>5</v>
      </c>
    </row>
    <row r="168" spans="1:15" ht="21">
      <c r="A168" s="133" t="s">
        <v>81</v>
      </c>
      <c r="B168" s="133" t="s">
        <v>22</v>
      </c>
      <c r="C168" s="130"/>
      <c r="D168" s="133"/>
      <c r="E168" s="133">
        <v>26.63</v>
      </c>
      <c r="F168" s="133"/>
      <c r="G168" s="133"/>
      <c r="H168" s="130">
        <v>20.62</v>
      </c>
      <c r="I168" s="133"/>
      <c r="J168" s="133"/>
      <c r="K168" s="130">
        <v>20.62</v>
      </c>
      <c r="L168" s="130"/>
      <c r="M168" s="130"/>
      <c r="N168" s="130">
        <v>20.62</v>
      </c>
      <c r="O168" s="130">
        <v>88.49</v>
      </c>
    </row>
    <row r="169" spans="1:15" ht="16.5" customHeight="1">
      <c r="A169" s="422" t="s">
        <v>156</v>
      </c>
      <c r="B169" s="422"/>
      <c r="C169" s="422"/>
      <c r="D169" s="422"/>
      <c r="E169" s="422"/>
      <c r="F169" s="422"/>
      <c r="G169" s="422"/>
      <c r="H169" s="422"/>
      <c r="I169" s="422"/>
      <c r="J169" s="422"/>
      <c r="K169" s="422"/>
      <c r="L169" s="422"/>
      <c r="M169" s="422"/>
      <c r="N169" s="422"/>
      <c r="O169" s="422"/>
    </row>
    <row r="170" spans="1:15" ht="22.5">
      <c r="A170" s="132" t="s">
        <v>157</v>
      </c>
      <c r="B170" s="132" t="s">
        <v>22</v>
      </c>
      <c r="C170" s="131"/>
      <c r="D170" s="131"/>
      <c r="E170" s="131">
        <v>200</v>
      </c>
      <c r="F170" s="131"/>
      <c r="G170" s="132"/>
      <c r="H170" s="131"/>
      <c r="I170" s="131"/>
      <c r="J170" s="131"/>
      <c r="K170" s="131"/>
      <c r="L170" s="131"/>
      <c r="M170" s="131"/>
      <c r="N170" s="131">
        <v>100</v>
      </c>
      <c r="O170" s="131">
        <v>300</v>
      </c>
    </row>
    <row r="171" spans="1:15" ht="16.5" customHeight="1">
      <c r="A171" s="132" t="s">
        <v>110</v>
      </c>
      <c r="B171" s="132" t="s">
        <v>22</v>
      </c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>
        <v>0</v>
      </c>
    </row>
    <row r="172" spans="1:15" ht="12.75">
      <c r="A172" s="132" t="s">
        <v>111</v>
      </c>
      <c r="B172" s="132" t="s">
        <v>22</v>
      </c>
      <c r="C172" s="131"/>
      <c r="D172" s="131"/>
      <c r="E172" s="131"/>
      <c r="F172" s="131"/>
      <c r="G172" s="131"/>
      <c r="H172" s="131">
        <v>10</v>
      </c>
      <c r="I172" s="131"/>
      <c r="J172" s="131"/>
      <c r="K172" s="131"/>
      <c r="L172" s="131"/>
      <c r="M172" s="131"/>
      <c r="N172" s="131"/>
      <c r="O172" s="131">
        <v>10</v>
      </c>
    </row>
    <row r="173" spans="1:15" ht="22.5">
      <c r="A173" s="132" t="s">
        <v>112</v>
      </c>
      <c r="B173" s="132" t="s">
        <v>22</v>
      </c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>
        <v>0</v>
      </c>
    </row>
    <row r="174" spans="1:15" ht="33.75">
      <c r="A174" s="132" t="s">
        <v>158</v>
      </c>
      <c r="B174" s="132" t="s">
        <v>22</v>
      </c>
      <c r="C174" s="131"/>
      <c r="D174" s="131"/>
      <c r="E174" s="131"/>
      <c r="F174" s="131"/>
      <c r="G174" s="131"/>
      <c r="H174" s="131">
        <v>59.1</v>
      </c>
      <c r="I174" s="131"/>
      <c r="J174" s="131"/>
      <c r="K174" s="131"/>
      <c r="L174" s="131"/>
      <c r="M174" s="131"/>
      <c r="N174" s="131">
        <v>59.1</v>
      </c>
      <c r="O174" s="131">
        <v>118.2</v>
      </c>
    </row>
    <row r="175" spans="1:15" ht="33.75">
      <c r="A175" s="132" t="s">
        <v>159</v>
      </c>
      <c r="B175" s="132" t="s">
        <v>22</v>
      </c>
      <c r="C175" s="131"/>
      <c r="D175" s="131"/>
      <c r="E175" s="131">
        <v>50</v>
      </c>
      <c r="F175" s="131"/>
      <c r="G175" s="131"/>
      <c r="H175" s="131"/>
      <c r="I175" s="131"/>
      <c r="J175" s="131"/>
      <c r="K175" s="131"/>
      <c r="L175" s="131"/>
      <c r="M175" s="131"/>
      <c r="N175" s="131">
        <v>50</v>
      </c>
      <c r="O175" s="131">
        <v>100</v>
      </c>
    </row>
    <row r="176" spans="1:15" ht="21">
      <c r="A176" s="133" t="s">
        <v>28</v>
      </c>
      <c r="B176" s="132"/>
      <c r="C176" s="131"/>
      <c r="D176" s="131"/>
      <c r="E176" s="130">
        <v>250</v>
      </c>
      <c r="F176" s="130"/>
      <c r="G176" s="130"/>
      <c r="H176" s="130">
        <v>69.1</v>
      </c>
      <c r="I176" s="130"/>
      <c r="J176" s="130"/>
      <c r="K176" s="130">
        <v>0</v>
      </c>
      <c r="L176" s="130"/>
      <c r="M176" s="130"/>
      <c r="N176" s="130">
        <v>209.1</v>
      </c>
      <c r="O176" s="130">
        <v>528.2</v>
      </c>
    </row>
    <row r="177" spans="1:15" ht="12.75">
      <c r="A177" s="130" t="s">
        <v>160</v>
      </c>
      <c r="B177" s="132"/>
      <c r="C177" s="131"/>
      <c r="D177" s="131"/>
      <c r="E177" s="130">
        <f>E176+E168+E162+E156+E149+E142</f>
        <v>914.9</v>
      </c>
      <c r="F177" s="130">
        <f aca="true" t="shared" si="1" ref="F177:N177">F176+F168+F162+F156+F149+F142</f>
        <v>0</v>
      </c>
      <c r="G177" s="130">
        <f t="shared" si="1"/>
        <v>0</v>
      </c>
      <c r="H177" s="130">
        <f t="shared" si="1"/>
        <v>521.0699999999999</v>
      </c>
      <c r="I177" s="130">
        <f t="shared" si="1"/>
        <v>0</v>
      </c>
      <c r="J177" s="130">
        <f t="shared" si="1"/>
        <v>0</v>
      </c>
      <c r="K177" s="130">
        <f t="shared" si="1"/>
        <v>409.09000000000003</v>
      </c>
      <c r="L177" s="130">
        <f t="shared" si="1"/>
        <v>0</v>
      </c>
      <c r="M177" s="130">
        <f t="shared" si="1"/>
        <v>0</v>
      </c>
      <c r="N177" s="130">
        <f t="shared" si="1"/>
        <v>841.55</v>
      </c>
      <c r="O177" s="130">
        <f>E177+H177+K177+N177</f>
        <v>2686.6099999999997</v>
      </c>
    </row>
    <row r="179" spans="1:15" ht="12.75">
      <c r="A179" s="273"/>
      <c r="B179" s="256"/>
      <c r="C179" s="256"/>
      <c r="D179" s="256"/>
      <c r="E179" s="256"/>
      <c r="F179" s="256"/>
      <c r="G179" s="256"/>
      <c r="H179" s="256"/>
      <c r="I179" s="256"/>
      <c r="J179" s="256"/>
      <c r="K179" s="256"/>
      <c r="L179" s="256"/>
      <c r="M179" s="256"/>
      <c r="N179" s="256"/>
      <c r="O179" s="256"/>
    </row>
    <row r="180" spans="1:15" ht="12.75">
      <c r="A180" s="256" t="s">
        <v>166</v>
      </c>
      <c r="B180" s="256"/>
      <c r="C180" s="256"/>
      <c r="D180" s="256"/>
      <c r="E180" s="256"/>
      <c r="F180" s="256"/>
      <c r="G180" s="256"/>
      <c r="H180" s="256"/>
      <c r="I180" s="256"/>
      <c r="J180" s="256"/>
      <c r="K180" s="256"/>
      <c r="L180" s="256"/>
      <c r="M180" s="256"/>
      <c r="N180" s="256"/>
      <c r="O180" s="256"/>
    </row>
    <row r="183" spans="1:15" ht="56.25">
      <c r="A183" s="33" t="s">
        <v>43</v>
      </c>
      <c r="B183" s="33" t="s">
        <v>44</v>
      </c>
      <c r="C183" s="432" t="s">
        <v>167</v>
      </c>
      <c r="D183" s="433"/>
      <c r="E183" s="433"/>
      <c r="F183" s="433"/>
      <c r="G183" s="433"/>
      <c r="H183" s="433"/>
      <c r="I183" s="433"/>
      <c r="J183" s="433"/>
      <c r="K183" s="433"/>
      <c r="L183" s="34"/>
      <c r="M183" s="34"/>
      <c r="N183" s="36"/>
      <c r="O183" s="37" t="s">
        <v>46</v>
      </c>
    </row>
    <row r="184" spans="1:15" ht="12.75">
      <c r="A184" s="38"/>
      <c r="B184" s="38"/>
      <c r="C184" s="257" t="s">
        <v>47</v>
      </c>
      <c r="D184" s="258"/>
      <c r="E184" s="258"/>
      <c r="F184" s="257" t="s">
        <v>48</v>
      </c>
      <c r="G184" s="258"/>
      <c r="H184" s="258"/>
      <c r="I184" s="257" t="s">
        <v>49</v>
      </c>
      <c r="J184" s="258"/>
      <c r="K184" s="258"/>
      <c r="L184" s="37"/>
      <c r="M184" s="37" t="s">
        <v>50</v>
      </c>
      <c r="N184" s="37"/>
      <c r="O184" s="37"/>
    </row>
    <row r="185" spans="1:15" ht="22.5">
      <c r="A185" s="41"/>
      <c r="B185" s="41"/>
      <c r="C185" s="38" t="s">
        <v>51</v>
      </c>
      <c r="D185" s="38" t="s">
        <v>52</v>
      </c>
      <c r="E185" s="38" t="s">
        <v>168</v>
      </c>
      <c r="F185" s="38" t="s">
        <v>51</v>
      </c>
      <c r="G185" s="38" t="s">
        <v>54</v>
      </c>
      <c r="H185" s="38" t="s">
        <v>53</v>
      </c>
      <c r="I185" s="38" t="s">
        <v>51</v>
      </c>
      <c r="J185" s="38" t="s">
        <v>54</v>
      </c>
      <c r="K185" s="38" t="s">
        <v>53</v>
      </c>
      <c r="L185" s="37" t="s">
        <v>51</v>
      </c>
      <c r="M185" s="37" t="s">
        <v>54</v>
      </c>
      <c r="N185" s="37" t="s">
        <v>53</v>
      </c>
      <c r="O185" s="42"/>
    </row>
    <row r="186" spans="1:15" ht="12.75">
      <c r="A186" s="275" t="s">
        <v>61</v>
      </c>
      <c r="B186" s="254"/>
      <c r="C186" s="254"/>
      <c r="D186" s="255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1:15" ht="22.5">
      <c r="A187" s="17" t="s">
        <v>62</v>
      </c>
      <c r="B187" s="17" t="s">
        <v>63</v>
      </c>
      <c r="C187" s="17">
        <v>3.72</v>
      </c>
      <c r="D187" s="17">
        <v>4.3</v>
      </c>
      <c r="E187" s="46">
        <v>16.26</v>
      </c>
      <c r="F187" s="17">
        <v>0.94</v>
      </c>
      <c r="G187" s="17">
        <v>4.3</v>
      </c>
      <c r="H187" s="46">
        <v>4.12</v>
      </c>
      <c r="I187" s="17">
        <v>0.85</v>
      </c>
      <c r="J187" s="17">
        <v>4.3</v>
      </c>
      <c r="K187" s="46">
        <v>3.73</v>
      </c>
      <c r="L187" s="46">
        <v>4.1</v>
      </c>
      <c r="M187" s="46">
        <v>4.38</v>
      </c>
      <c r="N187" s="46">
        <v>17.95</v>
      </c>
      <c r="O187" s="134">
        <v>42.06</v>
      </c>
    </row>
    <row r="188" spans="1:15" ht="22.5">
      <c r="A188" s="17" t="s">
        <v>64</v>
      </c>
      <c r="B188" s="17" t="s">
        <v>65</v>
      </c>
      <c r="C188" s="17">
        <v>5.55</v>
      </c>
      <c r="D188" s="17">
        <v>3.25</v>
      </c>
      <c r="E188" s="46">
        <v>12.34</v>
      </c>
      <c r="F188" s="17">
        <v>0.91</v>
      </c>
      <c r="G188" s="17">
        <v>3.25</v>
      </c>
      <c r="H188" s="17">
        <v>2.02</v>
      </c>
      <c r="I188" s="17"/>
      <c r="J188" s="17"/>
      <c r="K188" s="46"/>
      <c r="L188" s="46">
        <v>4.13</v>
      </c>
      <c r="M188" s="46">
        <v>3.25</v>
      </c>
      <c r="N188" s="46">
        <v>9.17</v>
      </c>
      <c r="O188" s="8">
        <v>23.54</v>
      </c>
    </row>
    <row r="189" spans="1:15" ht="22.5">
      <c r="A189" s="17" t="s">
        <v>67</v>
      </c>
      <c r="B189" s="17" t="s">
        <v>32</v>
      </c>
      <c r="C189" s="17">
        <v>8.2</v>
      </c>
      <c r="D189" s="17">
        <v>35</v>
      </c>
      <c r="E189" s="46">
        <v>0.2</v>
      </c>
      <c r="F189" s="17">
        <v>8.2</v>
      </c>
      <c r="G189" s="17">
        <v>35</v>
      </c>
      <c r="H189" s="46">
        <v>0.2</v>
      </c>
      <c r="I189" s="17">
        <v>8.2</v>
      </c>
      <c r="J189" s="17">
        <v>35</v>
      </c>
      <c r="K189" s="46">
        <v>0.2</v>
      </c>
      <c r="L189" s="46">
        <v>8.2</v>
      </c>
      <c r="M189" s="46">
        <v>35</v>
      </c>
      <c r="N189" s="46">
        <v>0.21</v>
      </c>
      <c r="O189" s="8">
        <v>0.81</v>
      </c>
    </row>
    <row r="190" spans="1:15" ht="72">
      <c r="A190" s="456" t="s">
        <v>69</v>
      </c>
      <c r="B190" s="457" t="s">
        <v>1</v>
      </c>
      <c r="C190" s="446"/>
      <c r="D190" s="446"/>
      <c r="E190" s="453">
        <f>SUM(E187:E189)</f>
        <v>28.8</v>
      </c>
      <c r="F190" s="446"/>
      <c r="G190" s="446"/>
      <c r="H190" s="453">
        <f>SUM(H187:H189)</f>
        <v>6.340000000000001</v>
      </c>
      <c r="I190" s="446"/>
      <c r="J190" s="446"/>
      <c r="K190" s="453">
        <f>SUM(K187:K189)</f>
        <v>3.93</v>
      </c>
      <c r="L190" s="453"/>
      <c r="M190" s="453"/>
      <c r="N190" s="453">
        <f>SUM(N187:N189)</f>
        <v>27.33</v>
      </c>
      <c r="O190" s="453">
        <f>E190+H190+K190+N190</f>
        <v>66.4</v>
      </c>
    </row>
    <row r="191" spans="1:15" ht="12.75">
      <c r="A191" s="25" t="s">
        <v>70</v>
      </c>
      <c r="B191" s="25" t="s">
        <v>32</v>
      </c>
      <c r="C191" s="25">
        <v>26.6</v>
      </c>
      <c r="D191" s="25">
        <v>582</v>
      </c>
      <c r="E191" s="47">
        <v>32.6</v>
      </c>
      <c r="F191" s="25">
        <v>6.745</v>
      </c>
      <c r="G191" s="25">
        <v>580</v>
      </c>
      <c r="H191" s="26">
        <v>8.24</v>
      </c>
      <c r="I191" s="25"/>
      <c r="J191" s="25"/>
      <c r="K191" s="47"/>
      <c r="L191" s="47">
        <v>26</v>
      </c>
      <c r="M191" s="47">
        <v>580</v>
      </c>
      <c r="N191" s="47">
        <v>31.13</v>
      </c>
      <c r="O191" s="48">
        <v>72</v>
      </c>
    </row>
    <row r="192" spans="1:15" ht="12.75">
      <c r="A192" s="24" t="s">
        <v>72</v>
      </c>
      <c r="B192" s="17"/>
      <c r="C192" s="17"/>
      <c r="D192" s="17"/>
      <c r="E192" s="17">
        <v>23.2</v>
      </c>
      <c r="F192" s="17"/>
      <c r="G192" s="17"/>
      <c r="H192" s="17">
        <v>23.2</v>
      </c>
      <c r="I192" s="17"/>
      <c r="J192" s="17"/>
      <c r="K192" s="17">
        <v>23.2</v>
      </c>
      <c r="L192" s="17"/>
      <c r="M192" s="17"/>
      <c r="N192" s="17">
        <v>23.2</v>
      </c>
      <c r="O192" s="8">
        <v>92.8</v>
      </c>
    </row>
    <row r="193" spans="1:15" ht="12.75">
      <c r="A193" s="17" t="s">
        <v>73</v>
      </c>
      <c r="B193" s="17" t="s">
        <v>169</v>
      </c>
      <c r="C193" s="17">
        <v>900</v>
      </c>
      <c r="D193" s="17">
        <v>25</v>
      </c>
      <c r="E193" s="46">
        <v>22.5</v>
      </c>
      <c r="F193" s="17">
        <v>900</v>
      </c>
      <c r="G193" s="17">
        <v>25</v>
      </c>
      <c r="H193" s="46">
        <v>22.5</v>
      </c>
      <c r="I193" s="17">
        <v>900</v>
      </c>
      <c r="J193" s="17">
        <v>25</v>
      </c>
      <c r="K193" s="46">
        <v>22.5</v>
      </c>
      <c r="L193" s="46">
        <v>900</v>
      </c>
      <c r="M193" s="46">
        <v>25</v>
      </c>
      <c r="N193" s="46">
        <v>22.5</v>
      </c>
      <c r="O193" s="8">
        <v>90</v>
      </c>
    </row>
    <row r="194" spans="1:15" ht="33.75">
      <c r="A194" s="17" t="s">
        <v>75</v>
      </c>
      <c r="B194" s="17" t="s">
        <v>169</v>
      </c>
      <c r="C194" s="17">
        <v>15</v>
      </c>
      <c r="D194" s="17">
        <v>45</v>
      </c>
      <c r="E194" s="46">
        <v>0.7</v>
      </c>
      <c r="F194" s="17" t="s">
        <v>162</v>
      </c>
      <c r="G194" s="17">
        <v>45</v>
      </c>
      <c r="H194" s="46">
        <v>0.7</v>
      </c>
      <c r="I194" s="17">
        <v>15</v>
      </c>
      <c r="J194" s="17">
        <v>45</v>
      </c>
      <c r="K194" s="46">
        <v>0.7</v>
      </c>
      <c r="L194" s="46">
        <v>15</v>
      </c>
      <c r="M194" s="46">
        <v>45</v>
      </c>
      <c r="N194" s="46">
        <v>0.7</v>
      </c>
      <c r="O194" s="8">
        <v>2.8</v>
      </c>
    </row>
    <row r="195" spans="1:15" ht="12.75">
      <c r="A195" s="25" t="s">
        <v>76</v>
      </c>
      <c r="B195" s="17"/>
      <c r="C195" s="25"/>
      <c r="D195" s="25"/>
      <c r="E195" s="47">
        <f>SUM(E191:E194)</f>
        <v>79</v>
      </c>
      <c r="F195" s="47"/>
      <c r="G195" s="47"/>
      <c r="H195" s="47">
        <f>SUM(H191:H194)</f>
        <v>54.64</v>
      </c>
      <c r="I195" s="47"/>
      <c r="J195" s="47"/>
      <c r="K195" s="47">
        <f>SUM(K191:K194)</f>
        <v>46.400000000000006</v>
      </c>
      <c r="L195" s="47"/>
      <c r="M195" s="47"/>
      <c r="N195" s="47">
        <f>SUM(N191:N194)</f>
        <v>77.53</v>
      </c>
      <c r="O195" s="4">
        <f>E195+H195+K195+N195</f>
        <v>257.57</v>
      </c>
    </row>
    <row r="196" spans="1:15" ht="22.5">
      <c r="A196" s="25" t="s">
        <v>170</v>
      </c>
      <c r="B196" s="17" t="s">
        <v>58</v>
      </c>
      <c r="C196" s="25">
        <v>6</v>
      </c>
      <c r="D196" s="25">
        <v>120</v>
      </c>
      <c r="E196" s="47">
        <v>0.7</v>
      </c>
      <c r="F196" s="25"/>
      <c r="G196" s="25"/>
      <c r="H196" s="47"/>
      <c r="I196" s="25"/>
      <c r="J196" s="25"/>
      <c r="K196" s="47"/>
      <c r="L196" s="47"/>
      <c r="M196" s="47"/>
      <c r="N196" s="47"/>
      <c r="O196" s="3">
        <v>0.7</v>
      </c>
    </row>
    <row r="197" spans="1:15" ht="22.5">
      <c r="A197" s="25" t="s">
        <v>171</v>
      </c>
      <c r="B197" s="17" t="s">
        <v>32</v>
      </c>
      <c r="C197" s="25">
        <v>5</v>
      </c>
      <c r="D197" s="25">
        <v>5</v>
      </c>
      <c r="E197" s="47">
        <v>25</v>
      </c>
      <c r="F197" s="25"/>
      <c r="G197" s="25"/>
      <c r="H197" s="47"/>
      <c r="I197" s="25"/>
      <c r="J197" s="25"/>
      <c r="K197" s="47"/>
      <c r="L197" s="47"/>
      <c r="M197" s="47"/>
      <c r="N197" s="47"/>
      <c r="O197" s="3">
        <v>25</v>
      </c>
    </row>
    <row r="198" spans="1:15" ht="12.75">
      <c r="A198" s="25" t="s">
        <v>172</v>
      </c>
      <c r="B198" s="17" t="s">
        <v>58</v>
      </c>
      <c r="C198" s="25">
        <v>10</v>
      </c>
      <c r="D198" s="25">
        <v>60</v>
      </c>
      <c r="E198" s="47">
        <v>0.6</v>
      </c>
      <c r="F198" s="25"/>
      <c r="G198" s="25"/>
      <c r="H198" s="47"/>
      <c r="I198" s="25"/>
      <c r="J198" s="25"/>
      <c r="K198" s="47"/>
      <c r="L198" s="47"/>
      <c r="M198" s="47"/>
      <c r="N198" s="47"/>
      <c r="O198" s="3">
        <v>0.6</v>
      </c>
    </row>
    <row r="199" spans="1:15" ht="12.75">
      <c r="A199" s="25" t="s">
        <v>173</v>
      </c>
      <c r="B199" s="17" t="s">
        <v>174</v>
      </c>
      <c r="C199" s="25">
        <v>5</v>
      </c>
      <c r="D199" s="25">
        <v>250</v>
      </c>
      <c r="E199" s="47">
        <v>1.3</v>
      </c>
      <c r="F199" s="25"/>
      <c r="G199" s="25"/>
      <c r="H199" s="47"/>
      <c r="I199" s="25"/>
      <c r="J199" s="25"/>
      <c r="K199" s="47"/>
      <c r="L199" s="47"/>
      <c r="M199" s="47"/>
      <c r="N199" s="47"/>
      <c r="O199" s="3">
        <v>1.3</v>
      </c>
    </row>
    <row r="200" spans="1:15" ht="22.5">
      <c r="A200" s="25" t="s">
        <v>175</v>
      </c>
      <c r="B200" s="17" t="s">
        <v>58</v>
      </c>
      <c r="C200" s="25">
        <v>6</v>
      </c>
      <c r="D200" s="25">
        <v>110</v>
      </c>
      <c r="E200" s="47">
        <v>0.7</v>
      </c>
      <c r="F200" s="25"/>
      <c r="G200" s="25"/>
      <c r="H200" s="47"/>
      <c r="I200" s="25"/>
      <c r="J200" s="25"/>
      <c r="K200" s="47"/>
      <c r="L200" s="47"/>
      <c r="M200" s="47"/>
      <c r="N200" s="47"/>
      <c r="O200" s="3">
        <v>0.7</v>
      </c>
    </row>
    <row r="201" spans="1:15" ht="36">
      <c r="A201" s="469" t="s">
        <v>78</v>
      </c>
      <c r="B201" s="470" t="s">
        <v>1</v>
      </c>
      <c r="C201" s="470"/>
      <c r="D201" s="470"/>
      <c r="E201" s="470">
        <v>28.3</v>
      </c>
      <c r="F201" s="470"/>
      <c r="G201" s="470"/>
      <c r="H201" s="471"/>
      <c r="I201" s="470"/>
      <c r="J201" s="470"/>
      <c r="K201" s="471"/>
      <c r="L201" s="471"/>
      <c r="M201" s="471"/>
      <c r="N201" s="471"/>
      <c r="O201" s="472">
        <v>28.3</v>
      </c>
    </row>
    <row r="202" spans="1:15" ht="12.75">
      <c r="A202" s="352" t="s">
        <v>80</v>
      </c>
      <c r="B202" s="254"/>
      <c r="C202" s="254"/>
      <c r="D202" s="254"/>
      <c r="E202" s="255"/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1:15" ht="12.75">
      <c r="A203" s="56" t="s">
        <v>177</v>
      </c>
      <c r="B203" s="55" t="s">
        <v>9</v>
      </c>
      <c r="C203" s="55">
        <v>20</v>
      </c>
      <c r="D203" s="55">
        <v>10</v>
      </c>
      <c r="E203" s="55">
        <v>0.2</v>
      </c>
      <c r="F203" s="8"/>
      <c r="G203" s="8"/>
      <c r="H203" s="8"/>
      <c r="I203" s="8"/>
      <c r="J203" s="8"/>
      <c r="K203" s="8"/>
      <c r="L203" s="8"/>
      <c r="M203" s="8"/>
      <c r="N203" s="8"/>
      <c r="O203" s="8">
        <v>0.2</v>
      </c>
    </row>
    <row r="204" spans="1:15" ht="12.75">
      <c r="A204" s="56" t="s">
        <v>178</v>
      </c>
      <c r="B204" s="55" t="s">
        <v>9</v>
      </c>
      <c r="C204" s="55">
        <v>10</v>
      </c>
      <c r="D204" s="55">
        <v>8</v>
      </c>
      <c r="E204" s="55">
        <v>0.1</v>
      </c>
      <c r="F204" s="8"/>
      <c r="G204" s="8"/>
      <c r="H204" s="8"/>
      <c r="I204" s="8"/>
      <c r="J204" s="8"/>
      <c r="K204" s="8"/>
      <c r="L204" s="8"/>
      <c r="M204" s="8"/>
      <c r="N204" s="8"/>
      <c r="O204" s="8">
        <v>0.1</v>
      </c>
    </row>
    <row r="205" spans="1:15" ht="21">
      <c r="A205" s="56" t="s">
        <v>179</v>
      </c>
      <c r="B205" s="55" t="s">
        <v>9</v>
      </c>
      <c r="C205" s="55">
        <v>50</v>
      </c>
      <c r="D205" s="55">
        <v>4</v>
      </c>
      <c r="E205" s="55">
        <v>0.2</v>
      </c>
      <c r="F205" s="8"/>
      <c r="G205" s="8"/>
      <c r="H205" s="8"/>
      <c r="I205" s="8"/>
      <c r="J205" s="8"/>
      <c r="K205" s="8"/>
      <c r="L205" s="8"/>
      <c r="M205" s="8"/>
      <c r="N205" s="8"/>
      <c r="O205" s="8">
        <v>0.2</v>
      </c>
    </row>
    <row r="206" spans="1:15" ht="12.75">
      <c r="A206" s="56" t="s">
        <v>180</v>
      </c>
      <c r="B206" s="55" t="s">
        <v>9</v>
      </c>
      <c r="C206" s="55">
        <v>10</v>
      </c>
      <c r="D206" s="55">
        <v>7</v>
      </c>
      <c r="E206" s="55">
        <v>0.1</v>
      </c>
      <c r="F206" s="8"/>
      <c r="G206" s="8"/>
      <c r="H206" s="8"/>
      <c r="I206" s="8"/>
      <c r="J206" s="8"/>
      <c r="K206" s="8"/>
      <c r="L206" s="8"/>
      <c r="M206" s="8"/>
      <c r="N206" s="8"/>
      <c r="O206" s="8">
        <v>0.1</v>
      </c>
    </row>
    <row r="207" spans="1:15" ht="12.75">
      <c r="A207" s="56" t="s">
        <v>181</v>
      </c>
      <c r="B207" s="55" t="s">
        <v>9</v>
      </c>
      <c r="C207" s="55">
        <v>50</v>
      </c>
      <c r="D207" s="55">
        <v>2</v>
      </c>
      <c r="E207" s="55">
        <v>0.1</v>
      </c>
      <c r="F207" s="8"/>
      <c r="G207" s="8"/>
      <c r="H207" s="8"/>
      <c r="I207" s="8"/>
      <c r="J207" s="8"/>
      <c r="K207" s="8"/>
      <c r="L207" s="8"/>
      <c r="M207" s="8"/>
      <c r="N207" s="8"/>
      <c r="O207" s="8">
        <v>0.1</v>
      </c>
    </row>
    <row r="208" spans="1:15" ht="12.75">
      <c r="A208" s="56" t="s">
        <v>5</v>
      </c>
      <c r="B208" s="55" t="s">
        <v>9</v>
      </c>
      <c r="C208" s="55">
        <v>100</v>
      </c>
      <c r="D208" s="55">
        <v>3</v>
      </c>
      <c r="E208" s="55">
        <v>0.3</v>
      </c>
      <c r="F208" s="8"/>
      <c r="G208" s="8"/>
      <c r="H208" s="8"/>
      <c r="I208" s="8"/>
      <c r="J208" s="8"/>
      <c r="K208" s="8"/>
      <c r="L208" s="8"/>
      <c r="M208" s="8"/>
      <c r="N208" s="8"/>
      <c r="O208" s="8">
        <v>0.3</v>
      </c>
    </row>
    <row r="209" spans="1:15" ht="12.75">
      <c r="A209" s="56" t="s">
        <v>182</v>
      </c>
      <c r="B209" s="55" t="s">
        <v>9</v>
      </c>
      <c r="C209" s="55">
        <v>5</v>
      </c>
      <c r="D209" s="55">
        <v>20</v>
      </c>
      <c r="E209" s="55">
        <v>0.1</v>
      </c>
      <c r="F209" s="8"/>
      <c r="G209" s="8"/>
      <c r="H209" s="8"/>
      <c r="I209" s="8"/>
      <c r="J209" s="8"/>
      <c r="K209" s="8"/>
      <c r="L209" s="8"/>
      <c r="M209" s="8"/>
      <c r="N209" s="8"/>
      <c r="O209" s="8">
        <v>0.1</v>
      </c>
    </row>
    <row r="210" spans="1:15" ht="12.75">
      <c r="A210" s="56" t="s">
        <v>4</v>
      </c>
      <c r="B210" s="55" t="s">
        <v>9</v>
      </c>
      <c r="C210" s="55">
        <v>20</v>
      </c>
      <c r="D210" s="55">
        <v>5</v>
      </c>
      <c r="E210" s="55">
        <v>0.1</v>
      </c>
      <c r="F210" s="8"/>
      <c r="G210" s="8"/>
      <c r="H210" s="8"/>
      <c r="I210" s="8"/>
      <c r="J210" s="8"/>
      <c r="K210" s="8"/>
      <c r="L210" s="8"/>
      <c r="M210" s="8"/>
      <c r="N210" s="8"/>
      <c r="O210" s="8">
        <v>0.1</v>
      </c>
    </row>
    <row r="211" spans="1:15" ht="12.75">
      <c r="A211" s="56" t="s">
        <v>183</v>
      </c>
      <c r="B211" s="55" t="s">
        <v>9</v>
      </c>
      <c r="C211" s="55">
        <v>50</v>
      </c>
      <c r="D211" s="55">
        <v>15</v>
      </c>
      <c r="E211" s="55">
        <v>0.8</v>
      </c>
      <c r="F211" s="8">
        <v>20</v>
      </c>
      <c r="G211" s="8">
        <v>15</v>
      </c>
      <c r="H211" s="8">
        <v>0.3</v>
      </c>
      <c r="I211" s="8">
        <v>20</v>
      </c>
      <c r="J211" s="8">
        <v>15</v>
      </c>
      <c r="K211" s="8">
        <v>0.3</v>
      </c>
      <c r="L211" s="8"/>
      <c r="M211" s="8"/>
      <c r="N211" s="8"/>
      <c r="O211" s="8">
        <v>0.9</v>
      </c>
    </row>
    <row r="212" spans="1:15" ht="12.75">
      <c r="A212" s="56" t="s">
        <v>95</v>
      </c>
      <c r="B212" s="55" t="s">
        <v>9</v>
      </c>
      <c r="C212" s="55">
        <v>100</v>
      </c>
      <c r="D212" s="55">
        <v>1</v>
      </c>
      <c r="E212" s="55">
        <v>0.1</v>
      </c>
      <c r="F212" s="8">
        <v>100</v>
      </c>
      <c r="G212" s="8">
        <v>1</v>
      </c>
      <c r="H212" s="8">
        <v>0.1</v>
      </c>
      <c r="I212" s="8">
        <v>100</v>
      </c>
      <c r="J212" s="8">
        <v>1</v>
      </c>
      <c r="K212" s="8">
        <v>0.1</v>
      </c>
      <c r="L212" s="8">
        <v>100</v>
      </c>
      <c r="M212" s="8">
        <v>1</v>
      </c>
      <c r="N212" s="8">
        <v>0.1</v>
      </c>
      <c r="O212" s="8">
        <v>0.4</v>
      </c>
    </row>
    <row r="213" spans="1:15" ht="21">
      <c r="A213" s="56" t="s">
        <v>184</v>
      </c>
      <c r="B213" s="55" t="s">
        <v>9</v>
      </c>
      <c r="C213" s="55">
        <v>4</v>
      </c>
      <c r="D213" s="55">
        <v>40</v>
      </c>
      <c r="E213" s="55">
        <v>0.2</v>
      </c>
      <c r="F213" s="8"/>
      <c r="G213" s="8"/>
      <c r="H213" s="8"/>
      <c r="I213" s="8"/>
      <c r="J213" s="8"/>
      <c r="K213" s="8"/>
      <c r="L213" s="8"/>
      <c r="M213" s="8"/>
      <c r="N213" s="8"/>
      <c r="O213" s="8">
        <v>0.2</v>
      </c>
    </row>
    <row r="214" spans="1:15" ht="12.75">
      <c r="A214" s="56" t="s">
        <v>185</v>
      </c>
      <c r="B214" s="55" t="s">
        <v>9</v>
      </c>
      <c r="C214" s="55">
        <v>10</v>
      </c>
      <c r="D214" s="55">
        <v>120</v>
      </c>
      <c r="E214" s="55">
        <v>1.2</v>
      </c>
      <c r="F214" s="8">
        <v>10</v>
      </c>
      <c r="G214" s="8">
        <v>120</v>
      </c>
      <c r="H214" s="8">
        <v>1.2</v>
      </c>
      <c r="I214" s="8">
        <v>10</v>
      </c>
      <c r="J214" s="8">
        <v>120</v>
      </c>
      <c r="K214" s="8">
        <v>1.2</v>
      </c>
      <c r="L214" s="8">
        <v>15</v>
      </c>
      <c r="M214" s="8">
        <v>120</v>
      </c>
      <c r="N214" s="8">
        <v>1.8</v>
      </c>
      <c r="O214" s="8">
        <v>5.4</v>
      </c>
    </row>
    <row r="215" spans="1:15" ht="12.75">
      <c r="A215" s="17" t="s">
        <v>3</v>
      </c>
      <c r="B215" s="17" t="s">
        <v>9</v>
      </c>
      <c r="C215" s="17">
        <v>40</v>
      </c>
      <c r="D215" s="17">
        <v>5</v>
      </c>
      <c r="E215" s="46">
        <v>0.2</v>
      </c>
      <c r="F215" s="17"/>
      <c r="G215" s="17"/>
      <c r="H215" s="46"/>
      <c r="I215" s="17"/>
      <c r="J215" s="17"/>
      <c r="K215" s="46"/>
      <c r="L215" s="46"/>
      <c r="M215" s="46"/>
      <c r="N215" s="46"/>
      <c r="O215" s="8">
        <v>0.2</v>
      </c>
    </row>
    <row r="216" spans="1:15" ht="36">
      <c r="A216" s="444" t="s">
        <v>0</v>
      </c>
      <c r="B216" s="473" t="s">
        <v>1</v>
      </c>
      <c r="C216" s="446"/>
      <c r="D216" s="446"/>
      <c r="E216" s="453">
        <v>3.2</v>
      </c>
      <c r="F216" s="446"/>
      <c r="G216" s="446"/>
      <c r="H216" s="453">
        <v>1.6</v>
      </c>
      <c r="I216" s="446"/>
      <c r="J216" s="446"/>
      <c r="K216" s="453">
        <v>1.6</v>
      </c>
      <c r="L216" s="453"/>
      <c r="M216" s="453"/>
      <c r="N216" s="453">
        <v>1.9</v>
      </c>
      <c r="O216" s="453">
        <v>8.3</v>
      </c>
    </row>
    <row r="217" spans="1:15" ht="21">
      <c r="A217" s="1" t="s">
        <v>7</v>
      </c>
      <c r="B217" s="6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8"/>
    </row>
    <row r="218" spans="1:15" ht="12.75">
      <c r="A218" s="9" t="s">
        <v>8</v>
      </c>
      <c r="B218" s="9" t="s">
        <v>9</v>
      </c>
      <c r="C218" s="9">
        <v>10</v>
      </c>
      <c r="D218" s="9">
        <v>50</v>
      </c>
      <c r="E218" s="9">
        <v>0.5</v>
      </c>
      <c r="F218" s="9">
        <v>5</v>
      </c>
      <c r="G218" s="9">
        <v>50</v>
      </c>
      <c r="H218" s="9">
        <v>0.3</v>
      </c>
      <c r="I218" s="9"/>
      <c r="J218" s="9"/>
      <c r="K218" s="10"/>
      <c r="L218" s="10"/>
      <c r="M218" s="10"/>
      <c r="N218" s="10"/>
      <c r="O218" s="8">
        <v>0.8</v>
      </c>
    </row>
    <row r="219" spans="1:15" ht="12.75">
      <c r="A219" s="11" t="s">
        <v>10</v>
      </c>
      <c r="B219" s="9" t="s">
        <v>9</v>
      </c>
      <c r="C219" s="9"/>
      <c r="D219" s="9"/>
      <c r="E219" s="12"/>
      <c r="F219" s="9"/>
      <c r="G219" s="9"/>
      <c r="H219" s="12"/>
      <c r="I219" s="9"/>
      <c r="J219" s="9"/>
      <c r="K219" s="12"/>
      <c r="L219" s="12"/>
      <c r="M219" s="12"/>
      <c r="N219" s="12"/>
      <c r="O219" s="8"/>
    </row>
    <row r="220" spans="1:15" ht="22.5">
      <c r="A220" s="11" t="s">
        <v>11</v>
      </c>
      <c r="B220" s="9" t="s">
        <v>9</v>
      </c>
      <c r="C220" s="9">
        <v>20</v>
      </c>
      <c r="D220" s="9">
        <v>5</v>
      </c>
      <c r="E220" s="12">
        <v>0.1</v>
      </c>
      <c r="F220" s="9"/>
      <c r="G220" s="9"/>
      <c r="H220" s="12"/>
      <c r="I220" s="9"/>
      <c r="J220" s="9"/>
      <c r="K220" s="12"/>
      <c r="L220" s="12"/>
      <c r="M220" s="12"/>
      <c r="N220" s="12"/>
      <c r="O220" s="8">
        <v>0.1</v>
      </c>
    </row>
    <row r="221" spans="1:15" ht="12.75">
      <c r="A221" s="13" t="s">
        <v>12</v>
      </c>
      <c r="B221" s="9" t="s">
        <v>9</v>
      </c>
      <c r="C221" s="9"/>
      <c r="D221" s="9"/>
      <c r="E221" s="9"/>
      <c r="F221" s="9"/>
      <c r="G221" s="9"/>
      <c r="H221" s="9"/>
      <c r="I221" s="9"/>
      <c r="J221" s="9"/>
      <c r="K221" s="14"/>
      <c r="L221" s="14"/>
      <c r="M221" s="14"/>
      <c r="N221" s="14"/>
      <c r="O221" s="8"/>
    </row>
    <row r="222" spans="1:15" ht="12.75">
      <c r="A222" s="13" t="s">
        <v>13</v>
      </c>
      <c r="B222" s="9" t="s">
        <v>9</v>
      </c>
      <c r="C222" s="9">
        <v>5</v>
      </c>
      <c r="D222" s="9">
        <v>100</v>
      </c>
      <c r="E222" s="9">
        <v>0.5</v>
      </c>
      <c r="F222" s="9"/>
      <c r="G222" s="9"/>
      <c r="H222" s="9"/>
      <c r="I222" s="9"/>
      <c r="J222" s="9"/>
      <c r="K222" s="14"/>
      <c r="L222" s="14"/>
      <c r="M222" s="14"/>
      <c r="N222" s="14"/>
      <c r="O222" s="8">
        <v>0.5</v>
      </c>
    </row>
    <row r="223" spans="1:15" ht="12.75">
      <c r="A223" s="16" t="s">
        <v>16</v>
      </c>
      <c r="B223" s="16" t="s">
        <v>9</v>
      </c>
      <c r="C223" s="9">
        <v>5</v>
      </c>
      <c r="D223" s="9">
        <v>40</v>
      </c>
      <c r="E223" s="9">
        <v>0.2</v>
      </c>
      <c r="F223" s="9"/>
      <c r="G223" s="9"/>
      <c r="H223" s="9"/>
      <c r="I223" s="9"/>
      <c r="J223" s="9"/>
      <c r="K223" s="10"/>
      <c r="L223" s="10"/>
      <c r="M223" s="10"/>
      <c r="N223" s="10"/>
      <c r="O223" s="8">
        <v>0.2</v>
      </c>
    </row>
    <row r="224" spans="1:15" ht="12.75">
      <c r="A224" s="16" t="s">
        <v>186</v>
      </c>
      <c r="B224" s="16" t="s">
        <v>9</v>
      </c>
      <c r="C224" s="9">
        <v>10</v>
      </c>
      <c r="D224" s="9">
        <v>20</v>
      </c>
      <c r="E224" s="9">
        <v>0.2</v>
      </c>
      <c r="F224" s="9"/>
      <c r="G224" s="9"/>
      <c r="H224" s="9"/>
      <c r="I224" s="9"/>
      <c r="J224" s="9"/>
      <c r="K224" s="10"/>
      <c r="L224" s="10"/>
      <c r="M224" s="10"/>
      <c r="N224" s="10"/>
      <c r="O224" s="8">
        <v>0.2</v>
      </c>
    </row>
    <row r="225" spans="1:15" ht="12.75">
      <c r="A225" s="16" t="s">
        <v>18</v>
      </c>
      <c r="B225" s="16" t="s">
        <v>9</v>
      </c>
      <c r="C225" s="9">
        <v>100</v>
      </c>
      <c r="D225" s="9">
        <v>10</v>
      </c>
      <c r="E225" s="12">
        <v>1</v>
      </c>
      <c r="F225" s="9">
        <v>10</v>
      </c>
      <c r="G225" s="9">
        <v>460</v>
      </c>
      <c r="H225" s="9">
        <v>4.6</v>
      </c>
      <c r="I225" s="9"/>
      <c r="J225" s="9"/>
      <c r="K225" s="10"/>
      <c r="L225" s="10"/>
      <c r="M225" s="10"/>
      <c r="N225" s="10"/>
      <c r="O225" s="8">
        <v>1</v>
      </c>
    </row>
    <row r="226" spans="1:15" ht="36">
      <c r="A226" s="444" t="s">
        <v>20</v>
      </c>
      <c r="B226" s="445" t="s">
        <v>1</v>
      </c>
      <c r="C226" s="446"/>
      <c r="D226" s="446"/>
      <c r="E226" s="447">
        <v>2.5</v>
      </c>
      <c r="F226" s="446"/>
      <c r="G226" s="446"/>
      <c r="H226" s="447">
        <v>0.3</v>
      </c>
      <c r="I226" s="446"/>
      <c r="J226" s="446"/>
      <c r="K226" s="447"/>
      <c r="L226" s="447"/>
      <c r="M226" s="447"/>
      <c r="N226" s="447"/>
      <c r="O226" s="446">
        <v>2.8</v>
      </c>
    </row>
    <row r="227" spans="1:15" ht="12.75">
      <c r="A227" s="19" t="s">
        <v>21</v>
      </c>
      <c r="B227" s="19" t="s">
        <v>22</v>
      </c>
      <c r="C227" s="19"/>
      <c r="D227" s="19"/>
      <c r="E227" s="20">
        <f>E226+E216</f>
        <v>5.7</v>
      </c>
      <c r="F227" s="20"/>
      <c r="G227" s="20"/>
      <c r="H227" s="20">
        <f aca="true" t="shared" si="2" ref="H227:N227">H226+H216</f>
        <v>1.9000000000000001</v>
      </c>
      <c r="I227" s="20"/>
      <c r="J227" s="20"/>
      <c r="K227" s="20">
        <f t="shared" si="2"/>
        <v>1.6</v>
      </c>
      <c r="L227" s="20"/>
      <c r="M227" s="20"/>
      <c r="N227" s="20">
        <f t="shared" si="2"/>
        <v>1.9</v>
      </c>
      <c r="O227" s="20">
        <f>E227+H227+K227+N227</f>
        <v>11.100000000000001</v>
      </c>
    </row>
    <row r="228" spans="1:15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</row>
    <row r="229" spans="1:15" ht="12.75">
      <c r="A229" s="264" t="s">
        <v>29</v>
      </c>
      <c r="B229" s="265"/>
      <c r="C229" s="265"/>
      <c r="D229" s="265"/>
      <c r="E229" s="265"/>
      <c r="F229" s="265"/>
      <c r="G229" s="265"/>
      <c r="H229" s="265"/>
      <c r="I229" s="265"/>
      <c r="J229" s="265"/>
      <c r="K229" s="265"/>
      <c r="L229" s="265"/>
      <c r="M229" s="265"/>
      <c r="N229" s="265"/>
      <c r="O229" s="266"/>
    </row>
    <row r="230" spans="1:15" ht="22.5">
      <c r="A230" s="25" t="s">
        <v>30</v>
      </c>
      <c r="B230" s="25" t="s">
        <v>22</v>
      </c>
      <c r="C230" s="25"/>
      <c r="D230" s="25"/>
      <c r="E230" s="25">
        <v>7.6</v>
      </c>
      <c r="F230" s="25"/>
      <c r="G230" s="25"/>
      <c r="H230" s="25">
        <v>7.6</v>
      </c>
      <c r="I230" s="25"/>
      <c r="J230" s="25"/>
      <c r="K230" s="25">
        <v>7.6</v>
      </c>
      <c r="L230" s="25"/>
      <c r="M230" s="25"/>
      <c r="N230" s="25">
        <v>7.49</v>
      </c>
      <c r="O230" s="27">
        <v>32.49</v>
      </c>
    </row>
    <row r="231" spans="1:15" ht="112.5">
      <c r="A231" s="25" t="s">
        <v>33</v>
      </c>
      <c r="B231" s="25" t="s">
        <v>22</v>
      </c>
      <c r="C231" s="25"/>
      <c r="D231" s="25"/>
      <c r="E231" s="26">
        <v>2</v>
      </c>
      <c r="F231" s="25"/>
      <c r="G231" s="25"/>
      <c r="H231" s="25"/>
      <c r="I231" s="25"/>
      <c r="J231" s="25"/>
      <c r="K231" s="25"/>
      <c r="L231" s="25"/>
      <c r="M231" s="25"/>
      <c r="N231" s="25"/>
      <c r="O231" s="29">
        <v>2</v>
      </c>
    </row>
    <row r="232" spans="1:15" ht="45">
      <c r="A232" s="25" t="s">
        <v>34</v>
      </c>
      <c r="B232" s="25" t="s">
        <v>22</v>
      </c>
      <c r="C232" s="25"/>
      <c r="D232" s="25"/>
      <c r="E232" s="26">
        <v>0.5</v>
      </c>
      <c r="F232" s="25"/>
      <c r="G232" s="25"/>
      <c r="H232" s="25"/>
      <c r="I232" s="25"/>
      <c r="J232" s="25"/>
      <c r="K232" s="25"/>
      <c r="L232" s="25"/>
      <c r="M232" s="25"/>
      <c r="N232" s="25"/>
      <c r="O232" s="29">
        <v>0.5</v>
      </c>
    </row>
    <row r="233" spans="1:15" ht="33.75">
      <c r="A233" s="25" t="s">
        <v>35</v>
      </c>
      <c r="B233" s="25" t="s">
        <v>22</v>
      </c>
      <c r="C233" s="25"/>
      <c r="D233" s="25"/>
      <c r="E233" s="25">
        <v>1</v>
      </c>
      <c r="F233" s="25"/>
      <c r="G233" s="25"/>
      <c r="H233" s="25">
        <v>1</v>
      </c>
      <c r="I233" s="25"/>
      <c r="J233" s="25"/>
      <c r="K233" s="25">
        <v>1</v>
      </c>
      <c r="L233" s="25"/>
      <c r="M233" s="25"/>
      <c r="N233" s="25"/>
      <c r="O233" s="29">
        <v>3</v>
      </c>
    </row>
    <row r="234" spans="1:15" ht="112.5">
      <c r="A234" s="25" t="s">
        <v>39</v>
      </c>
      <c r="B234" s="25" t="s">
        <v>22</v>
      </c>
      <c r="C234" s="25"/>
      <c r="D234" s="25"/>
      <c r="E234" s="25">
        <v>2.5</v>
      </c>
      <c r="F234" s="25"/>
      <c r="G234" s="25"/>
      <c r="H234" s="25"/>
      <c r="I234" s="25"/>
      <c r="J234" s="25"/>
      <c r="K234" s="25"/>
      <c r="L234" s="25"/>
      <c r="M234" s="25"/>
      <c r="N234" s="25"/>
      <c r="O234" s="29">
        <v>2.5</v>
      </c>
    </row>
    <row r="235" spans="1:15" ht="12.75" hidden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9"/>
    </row>
    <row r="236" spans="1:15" ht="24">
      <c r="A236" s="439" t="s">
        <v>81</v>
      </c>
      <c r="B236" s="440" t="s">
        <v>1</v>
      </c>
      <c r="C236" s="440"/>
      <c r="D236" s="440"/>
      <c r="E236" s="441">
        <f>SUM(E230:E235)</f>
        <v>13.6</v>
      </c>
      <c r="F236" s="441"/>
      <c r="G236" s="441"/>
      <c r="H236" s="441">
        <f aca="true" t="shared" si="3" ref="H236:N236">SUM(H230:H235)</f>
        <v>8.6</v>
      </c>
      <c r="I236" s="441"/>
      <c r="J236" s="441"/>
      <c r="K236" s="441">
        <f t="shared" si="3"/>
        <v>8.6</v>
      </c>
      <c r="L236" s="441"/>
      <c r="M236" s="441"/>
      <c r="N236" s="441">
        <f t="shared" si="3"/>
        <v>7.49</v>
      </c>
      <c r="O236" s="441">
        <f>E236+H236+K236+N236</f>
        <v>38.29</v>
      </c>
    </row>
    <row r="237" spans="1:15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</row>
    <row r="238" spans="1:15" ht="12.75">
      <c r="A238" s="59" t="s">
        <v>82</v>
      </c>
      <c r="B238" s="60"/>
      <c r="C238" s="60"/>
      <c r="D238" s="8"/>
      <c r="E238" s="61">
        <f>E236+E226+E216+E201+E195+E190</f>
        <v>155.4</v>
      </c>
      <c r="F238" s="61"/>
      <c r="G238" s="61"/>
      <c r="H238" s="61">
        <f>H236+H226+H216+H201+H195+H190</f>
        <v>71.48</v>
      </c>
      <c r="I238" s="61"/>
      <c r="J238" s="61"/>
      <c r="K238" s="61">
        <f>K236+K226+K216+K201+K195+K190</f>
        <v>60.53000000000001</v>
      </c>
      <c r="L238" s="61"/>
      <c r="M238" s="61"/>
      <c r="N238" s="61">
        <f>N236+N226+N216+N201+N195+N190</f>
        <v>114.25</v>
      </c>
      <c r="O238" s="61">
        <f>E238+H238+K238+N238</f>
        <v>401.66</v>
      </c>
    </row>
    <row r="239" spans="1:17" ht="12.75">
      <c r="A239" s="256"/>
      <c r="B239" s="256"/>
      <c r="C239" s="256"/>
      <c r="D239" s="256"/>
      <c r="E239" s="256"/>
      <c r="F239" s="256"/>
      <c r="G239" s="256"/>
      <c r="H239" s="256"/>
      <c r="I239" s="256"/>
      <c r="J239" s="256"/>
      <c r="K239" s="256"/>
      <c r="L239" s="256"/>
      <c r="M239" s="256"/>
      <c r="N239" s="256"/>
      <c r="O239" s="256"/>
      <c r="P239" s="256"/>
      <c r="Q239" s="256"/>
    </row>
    <row r="240" spans="1:15" ht="12.75">
      <c r="A240" s="273" t="s">
        <v>187</v>
      </c>
      <c r="B240" s="274"/>
      <c r="C240" s="274"/>
      <c r="D240" s="274"/>
      <c r="E240" s="274"/>
      <c r="F240" s="274"/>
      <c r="G240" s="274"/>
      <c r="H240" s="274"/>
      <c r="I240" s="274"/>
      <c r="J240" s="274"/>
      <c r="K240" s="274"/>
      <c r="L240" s="274"/>
      <c r="M240" s="274"/>
      <c r="N240" s="274"/>
      <c r="O240" s="274"/>
    </row>
    <row r="241" spans="1:15" ht="12.75">
      <c r="A241" s="273" t="s">
        <v>188</v>
      </c>
      <c r="B241" s="256"/>
      <c r="C241" s="256"/>
      <c r="D241" s="256"/>
      <c r="E241" s="256"/>
      <c r="F241" s="256"/>
      <c r="G241" s="256"/>
      <c r="H241" s="256"/>
      <c r="I241" s="256"/>
      <c r="J241" s="256"/>
      <c r="K241" s="256"/>
      <c r="L241" s="256"/>
      <c r="M241" s="256"/>
      <c r="N241" s="256"/>
      <c r="O241" s="256"/>
    </row>
    <row r="242" spans="1:15" ht="12.75">
      <c r="A242" s="256"/>
      <c r="B242" s="256"/>
      <c r="C242" s="256"/>
      <c r="D242" s="256"/>
      <c r="E242" s="256"/>
      <c r="F242" s="256"/>
      <c r="G242" s="256"/>
      <c r="H242" s="256"/>
      <c r="I242" s="256"/>
      <c r="J242" s="256"/>
      <c r="K242" s="256"/>
      <c r="L242" s="256"/>
      <c r="M242" s="256"/>
      <c r="N242" s="256"/>
      <c r="O242" s="256"/>
    </row>
    <row r="245" spans="1:15" ht="56.25">
      <c r="A245" s="33" t="s">
        <v>189</v>
      </c>
      <c r="B245" s="33" t="s">
        <v>44</v>
      </c>
      <c r="C245" s="268" t="s">
        <v>190</v>
      </c>
      <c r="D245" s="269"/>
      <c r="E245" s="269"/>
      <c r="F245" s="269"/>
      <c r="G245" s="269"/>
      <c r="H245" s="269"/>
      <c r="I245" s="269"/>
      <c r="J245" s="269"/>
      <c r="K245" s="269"/>
      <c r="L245" s="34"/>
      <c r="M245" s="34"/>
      <c r="N245" s="36"/>
      <c r="O245" s="37" t="s">
        <v>191</v>
      </c>
    </row>
    <row r="246" spans="1:15" ht="12.75">
      <c r="A246" s="38"/>
      <c r="B246" s="38"/>
      <c r="C246" s="257" t="s">
        <v>47</v>
      </c>
      <c r="D246" s="258"/>
      <c r="E246" s="258"/>
      <c r="F246" s="257" t="s">
        <v>48</v>
      </c>
      <c r="G246" s="258"/>
      <c r="H246" s="258"/>
      <c r="I246" s="257" t="s">
        <v>49</v>
      </c>
      <c r="J246" s="258"/>
      <c r="K246" s="258"/>
      <c r="L246" s="257" t="s">
        <v>50</v>
      </c>
      <c r="M246" s="431"/>
      <c r="N246" s="399"/>
      <c r="O246" s="37"/>
    </row>
    <row r="247" spans="1:15" ht="22.5">
      <c r="A247" s="41"/>
      <c r="B247" s="41"/>
      <c r="C247" s="38" t="s">
        <v>51</v>
      </c>
      <c r="D247" s="38" t="s">
        <v>52</v>
      </c>
      <c r="E247" s="38" t="s">
        <v>53</v>
      </c>
      <c r="F247" s="38" t="s">
        <v>51</v>
      </c>
      <c r="G247" s="38" t="s">
        <v>54</v>
      </c>
      <c r="H247" s="38" t="s">
        <v>53</v>
      </c>
      <c r="I247" s="38" t="s">
        <v>51</v>
      </c>
      <c r="J247" s="38" t="s">
        <v>54</v>
      </c>
      <c r="K247" s="38" t="s">
        <v>53</v>
      </c>
      <c r="L247" s="37" t="s">
        <v>51</v>
      </c>
      <c r="M247" s="37" t="s">
        <v>54</v>
      </c>
      <c r="N247" s="37" t="s">
        <v>53</v>
      </c>
      <c r="O247" s="42"/>
    </row>
    <row r="248" spans="1:15" ht="12.75">
      <c r="A248" s="275" t="s">
        <v>61</v>
      </c>
      <c r="B248" s="254"/>
      <c r="C248" s="254"/>
      <c r="D248" s="255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1:15" ht="22.5">
      <c r="A249" s="17" t="s">
        <v>62</v>
      </c>
      <c r="B249" s="17" t="s">
        <v>63</v>
      </c>
      <c r="C249" s="89">
        <v>40.3</v>
      </c>
      <c r="D249" s="89">
        <v>4.3</v>
      </c>
      <c r="E249" s="135">
        <f>C249*D249</f>
        <v>173.29</v>
      </c>
      <c r="F249" s="17">
        <v>30.1</v>
      </c>
      <c r="G249" s="17">
        <v>3.65</v>
      </c>
      <c r="H249" s="135">
        <f>F249*G249</f>
        <v>109.86500000000001</v>
      </c>
      <c r="I249" s="17">
        <v>22.5</v>
      </c>
      <c r="J249" s="17">
        <v>3.65</v>
      </c>
      <c r="K249" s="135">
        <f>I249*J249</f>
        <v>82.125</v>
      </c>
      <c r="L249" s="46">
        <v>38.1</v>
      </c>
      <c r="M249" s="136">
        <v>3.65</v>
      </c>
      <c r="N249" s="135">
        <f>L249*M249</f>
        <v>139.065</v>
      </c>
      <c r="O249" s="137">
        <f aca="true" t="shared" si="4" ref="O249:O254">E249+H249+K249+N249</f>
        <v>504.34499999999997</v>
      </c>
    </row>
    <row r="250" spans="1:15" ht="22.5">
      <c r="A250" s="17" t="s">
        <v>64</v>
      </c>
      <c r="B250" s="17" t="s">
        <v>65</v>
      </c>
      <c r="C250" s="89">
        <v>379.54</v>
      </c>
      <c r="D250" s="89">
        <v>2300</v>
      </c>
      <c r="E250" s="135">
        <f>C250*D250/1000</f>
        <v>872.942</v>
      </c>
      <c r="F250" s="17">
        <v>62.52</v>
      </c>
      <c r="G250" s="17">
        <v>2300</v>
      </c>
      <c r="H250" s="135">
        <f>F250*G250/1000</f>
        <v>143.796</v>
      </c>
      <c r="I250" s="17"/>
      <c r="J250" s="17"/>
      <c r="K250" s="135">
        <f>I250*J250/1000</f>
        <v>0</v>
      </c>
      <c r="L250" s="46">
        <v>286.2</v>
      </c>
      <c r="M250" s="46">
        <v>2300</v>
      </c>
      <c r="N250" s="135">
        <f>L250*M250/1000</f>
        <v>658.26</v>
      </c>
      <c r="O250" s="137">
        <f t="shared" si="4"/>
        <v>1674.998</v>
      </c>
    </row>
    <row r="251" spans="1:15" ht="45">
      <c r="A251" s="17" t="s">
        <v>66</v>
      </c>
      <c r="B251" s="17" t="s">
        <v>65</v>
      </c>
      <c r="C251" s="89"/>
      <c r="D251" s="89"/>
      <c r="E251" s="135">
        <f>C251*D251</f>
        <v>0</v>
      </c>
      <c r="F251" s="17"/>
      <c r="G251" s="17"/>
      <c r="H251" s="135">
        <f>F251*G251/1000</f>
        <v>0</v>
      </c>
      <c r="I251" s="17"/>
      <c r="J251" s="17"/>
      <c r="K251" s="135">
        <f>I251*J251/1000</f>
        <v>0</v>
      </c>
      <c r="L251" s="46"/>
      <c r="M251" s="46"/>
      <c r="N251" s="135">
        <f>L251*M251/1000</f>
        <v>0</v>
      </c>
      <c r="O251" s="137">
        <f t="shared" si="4"/>
        <v>0</v>
      </c>
    </row>
    <row r="252" spans="1:15" ht="22.5">
      <c r="A252" s="17" t="s">
        <v>67</v>
      </c>
      <c r="B252" s="17" t="s">
        <v>32</v>
      </c>
      <c r="C252" s="89">
        <v>91.1</v>
      </c>
      <c r="D252" s="89">
        <v>27.5</v>
      </c>
      <c r="E252" s="135">
        <f>C252*D252/1000</f>
        <v>2.50525</v>
      </c>
      <c r="F252" s="17">
        <v>91</v>
      </c>
      <c r="G252" s="17">
        <v>27.5</v>
      </c>
      <c r="H252" s="135">
        <f>F252*G252/1000</f>
        <v>2.5025</v>
      </c>
      <c r="I252" s="17">
        <v>91.1</v>
      </c>
      <c r="J252" s="17">
        <v>27.5</v>
      </c>
      <c r="K252" s="135">
        <f>I252*J252/1000</f>
        <v>2.50525</v>
      </c>
      <c r="L252" s="46">
        <v>91.1</v>
      </c>
      <c r="M252" s="136">
        <v>27.5</v>
      </c>
      <c r="N252" s="135">
        <f>L252*M252/1000</f>
        <v>2.50525</v>
      </c>
      <c r="O252" s="137">
        <f t="shared" si="4"/>
        <v>10.01825</v>
      </c>
    </row>
    <row r="253" spans="1:15" ht="22.5">
      <c r="A253" s="17" t="s">
        <v>68</v>
      </c>
      <c r="B253" s="17" t="s">
        <v>32</v>
      </c>
      <c r="C253" s="89">
        <v>82.8</v>
      </c>
      <c r="D253" s="89">
        <v>16.53</v>
      </c>
      <c r="E253" s="135">
        <f>C253*D253/1000</f>
        <v>1.368684</v>
      </c>
      <c r="F253" s="17">
        <v>82.8</v>
      </c>
      <c r="G253" s="17">
        <v>16.53</v>
      </c>
      <c r="H253" s="135">
        <f>F253*G253/1000</f>
        <v>1.368684</v>
      </c>
      <c r="I253" s="17">
        <v>82.8</v>
      </c>
      <c r="J253" s="17">
        <v>16.53</v>
      </c>
      <c r="K253" s="135">
        <f>I253*J253/1000</f>
        <v>1.368684</v>
      </c>
      <c r="L253" s="46">
        <v>82.9</v>
      </c>
      <c r="M253" s="136">
        <v>16.53</v>
      </c>
      <c r="N253" s="135">
        <f>L253*M253/1000</f>
        <v>1.3703370000000001</v>
      </c>
      <c r="O253" s="137">
        <f t="shared" si="4"/>
        <v>5.476389</v>
      </c>
    </row>
    <row r="254" spans="1:15" ht="67.5">
      <c r="A254" s="44" t="s">
        <v>69</v>
      </c>
      <c r="B254" s="43" t="s">
        <v>1</v>
      </c>
      <c r="C254" s="138"/>
      <c r="D254" s="138"/>
      <c r="E254" s="139">
        <f>SUM(E249:E253)</f>
        <v>1050.105934</v>
      </c>
      <c r="F254" s="3"/>
      <c r="G254" s="3"/>
      <c r="H254" s="139">
        <f>SUM(H249:H253)</f>
        <v>257.532184</v>
      </c>
      <c r="I254" s="3"/>
      <c r="J254" s="3"/>
      <c r="K254" s="139">
        <f>SUM(K249:K253)</f>
        <v>85.998934</v>
      </c>
      <c r="L254" s="4"/>
      <c r="M254" s="4"/>
      <c r="N254" s="139">
        <f>SUM(N249:N253)</f>
        <v>801.200587</v>
      </c>
      <c r="O254" s="140">
        <f t="shared" si="4"/>
        <v>2194.837639</v>
      </c>
    </row>
    <row r="255" spans="1:15" ht="12.75">
      <c r="A255" s="24" t="s">
        <v>72</v>
      </c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8"/>
    </row>
    <row r="256" spans="1:15" ht="12.75">
      <c r="A256" s="17" t="s">
        <v>74</v>
      </c>
      <c r="B256" s="17" t="s">
        <v>15</v>
      </c>
      <c r="C256" s="17">
        <v>5</v>
      </c>
      <c r="D256" s="17">
        <v>24000</v>
      </c>
      <c r="E256" s="135">
        <f>C256*D256/1000</f>
        <v>120</v>
      </c>
      <c r="F256" s="17">
        <v>5</v>
      </c>
      <c r="G256" s="17">
        <v>24000</v>
      </c>
      <c r="H256" s="135">
        <f>F256*G256/1000</f>
        <v>120</v>
      </c>
      <c r="I256" s="17">
        <v>5</v>
      </c>
      <c r="J256" s="17">
        <v>24000</v>
      </c>
      <c r="K256" s="135">
        <f>I256*J256/1000</f>
        <v>120</v>
      </c>
      <c r="L256" s="136">
        <v>5</v>
      </c>
      <c r="M256" s="17">
        <v>24000</v>
      </c>
      <c r="N256" s="135">
        <f>L256*M256/1000</f>
        <v>120</v>
      </c>
      <c r="O256" s="137">
        <f aca="true" t="shared" si="5" ref="O256:O292">E256+H256+K256+N256</f>
        <v>480</v>
      </c>
    </row>
    <row r="257" spans="1:15" ht="33.75">
      <c r="A257" s="17" t="s">
        <v>75</v>
      </c>
      <c r="B257" s="17" t="s">
        <v>15</v>
      </c>
      <c r="C257" s="17">
        <v>0.03</v>
      </c>
      <c r="D257" s="17">
        <v>320</v>
      </c>
      <c r="E257" s="135">
        <f>C257*D257</f>
        <v>9.6</v>
      </c>
      <c r="F257" s="17">
        <v>0.03</v>
      </c>
      <c r="G257" s="17">
        <v>320</v>
      </c>
      <c r="H257" s="135">
        <f>F257*G257</f>
        <v>9.6</v>
      </c>
      <c r="I257" s="17">
        <v>0.03</v>
      </c>
      <c r="J257" s="17">
        <v>320</v>
      </c>
      <c r="K257" s="135">
        <f>I257*J257</f>
        <v>9.6</v>
      </c>
      <c r="L257" s="136">
        <v>0.03</v>
      </c>
      <c r="M257" s="46">
        <v>320</v>
      </c>
      <c r="N257" s="135">
        <f>L257*M257</f>
        <v>9.6</v>
      </c>
      <c r="O257" s="137">
        <f t="shared" si="5"/>
        <v>38.4</v>
      </c>
    </row>
    <row r="258" spans="1:15" ht="12.75">
      <c r="A258" s="25" t="s">
        <v>76</v>
      </c>
      <c r="B258" s="17"/>
      <c r="C258" s="25"/>
      <c r="D258" s="25"/>
      <c r="E258" s="47">
        <f>SUM(E256:E257)</f>
        <v>129.6</v>
      </c>
      <c r="F258" s="25"/>
      <c r="G258" s="25"/>
      <c r="H258" s="47">
        <f>SUM(H256:H257)</f>
        <v>129.6</v>
      </c>
      <c r="I258" s="25"/>
      <c r="J258" s="25"/>
      <c r="K258" s="47">
        <f>SUM(K256:K257)</f>
        <v>129.6</v>
      </c>
      <c r="L258" s="47"/>
      <c r="M258" s="47"/>
      <c r="N258" s="47">
        <f>SUM(N256:N257)</f>
        <v>129.6</v>
      </c>
      <c r="O258" s="141">
        <f t="shared" si="5"/>
        <v>518.4</v>
      </c>
    </row>
    <row r="259" spans="1:15" ht="22.5">
      <c r="A259" s="25" t="s">
        <v>77</v>
      </c>
      <c r="B259" s="17"/>
      <c r="C259" s="25"/>
      <c r="D259" s="25"/>
      <c r="E259" s="47"/>
      <c r="F259" s="25"/>
      <c r="G259" s="25"/>
      <c r="H259" s="47"/>
      <c r="I259" s="25"/>
      <c r="J259" s="25"/>
      <c r="K259" s="47"/>
      <c r="L259" s="47"/>
      <c r="M259" s="47"/>
      <c r="N259" s="47"/>
      <c r="O259" s="3"/>
    </row>
    <row r="260" spans="1:15" ht="12.75">
      <c r="A260" s="17" t="s">
        <v>192</v>
      </c>
      <c r="B260" s="17" t="s">
        <v>193</v>
      </c>
      <c r="C260" s="17">
        <v>125</v>
      </c>
      <c r="D260" s="17">
        <v>350</v>
      </c>
      <c r="E260" s="135">
        <f>C260*D260/1000</f>
        <v>43.75</v>
      </c>
      <c r="F260" s="17">
        <v>125</v>
      </c>
      <c r="G260" s="17">
        <v>350</v>
      </c>
      <c r="H260" s="135">
        <f>F260*G260/1000</f>
        <v>43.75</v>
      </c>
      <c r="I260" s="17">
        <v>125</v>
      </c>
      <c r="J260" s="17">
        <v>350</v>
      </c>
      <c r="K260" s="135">
        <f>I260*J260/1000</f>
        <v>43.75</v>
      </c>
      <c r="L260" s="46">
        <v>125</v>
      </c>
      <c r="M260" s="17">
        <v>350</v>
      </c>
      <c r="N260" s="135">
        <f>L260*M260/1000</f>
        <v>43.75</v>
      </c>
      <c r="O260" s="137">
        <f t="shared" si="5"/>
        <v>175</v>
      </c>
    </row>
    <row r="261" spans="1:15" ht="22.5">
      <c r="A261" s="17" t="s">
        <v>194</v>
      </c>
      <c r="B261" s="17" t="s">
        <v>193</v>
      </c>
      <c r="C261" s="17"/>
      <c r="D261" s="17"/>
      <c r="E261" s="135">
        <f>C261*D261/1000</f>
        <v>0</v>
      </c>
      <c r="F261" s="17"/>
      <c r="G261" s="17"/>
      <c r="H261" s="135">
        <f>F261*G261/1000</f>
        <v>0</v>
      </c>
      <c r="I261" s="17"/>
      <c r="J261" s="17"/>
      <c r="K261" s="135">
        <f>I261*J261/1000</f>
        <v>0</v>
      </c>
      <c r="L261" s="46"/>
      <c r="M261" s="17"/>
      <c r="N261" s="135">
        <f>L261*M261/1000</f>
        <v>0</v>
      </c>
      <c r="O261" s="137">
        <f t="shared" si="5"/>
        <v>0</v>
      </c>
    </row>
    <row r="262" spans="1:15" ht="33.75">
      <c r="A262" s="49" t="s">
        <v>78</v>
      </c>
      <c r="B262" s="50" t="s">
        <v>1</v>
      </c>
      <c r="C262" s="50"/>
      <c r="D262" s="50"/>
      <c r="E262" s="47">
        <f>SUM(E260:E261)</f>
        <v>43.75</v>
      </c>
      <c r="F262" s="50"/>
      <c r="G262" s="50"/>
      <c r="H262" s="47">
        <f>SUM(H260:H261)</f>
        <v>43.75</v>
      </c>
      <c r="I262" s="50"/>
      <c r="J262" s="50"/>
      <c r="K262" s="47">
        <f>SUM(K260:K261)</f>
        <v>43.75</v>
      </c>
      <c r="L262" s="51"/>
      <c r="M262" s="51"/>
      <c r="N262" s="47">
        <f>SUM(N260:N261)</f>
        <v>43.75</v>
      </c>
      <c r="O262" s="141">
        <f t="shared" si="5"/>
        <v>175</v>
      </c>
    </row>
    <row r="263" spans="1:15" ht="21">
      <c r="A263" s="1" t="s">
        <v>79</v>
      </c>
      <c r="B263" s="6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142"/>
    </row>
    <row r="264" spans="1:15" ht="22.5">
      <c r="A264" s="143" t="s">
        <v>195</v>
      </c>
      <c r="B264" s="144" t="s">
        <v>9</v>
      </c>
      <c r="C264" s="52">
        <v>1</v>
      </c>
      <c r="D264" s="52">
        <v>30000</v>
      </c>
      <c r="E264" s="135">
        <f>C264*D264/1000</f>
        <v>30</v>
      </c>
      <c r="F264" s="52">
        <v>1</v>
      </c>
      <c r="G264" s="52">
        <v>30000</v>
      </c>
      <c r="H264" s="135">
        <f>F264*G264/1000</f>
        <v>30</v>
      </c>
      <c r="I264" s="52">
        <v>1</v>
      </c>
      <c r="J264" s="52">
        <v>30000</v>
      </c>
      <c r="K264" s="135">
        <f>I264*J264/1000</f>
        <v>30</v>
      </c>
      <c r="L264" s="52"/>
      <c r="M264" s="52"/>
      <c r="N264" s="135"/>
      <c r="O264" s="137">
        <f t="shared" si="5"/>
        <v>90</v>
      </c>
    </row>
    <row r="265" spans="1:15" ht="12.75">
      <c r="A265" s="143" t="s">
        <v>196</v>
      </c>
      <c r="B265" s="144" t="s">
        <v>9</v>
      </c>
      <c r="C265" s="52">
        <v>1</v>
      </c>
      <c r="D265" s="52">
        <v>11000</v>
      </c>
      <c r="E265" s="135">
        <f>C265*D265/1000</f>
        <v>11</v>
      </c>
      <c r="F265" s="52">
        <v>1</v>
      </c>
      <c r="G265" s="52">
        <v>11000</v>
      </c>
      <c r="H265" s="135">
        <f>F265*G265/1000</f>
        <v>11</v>
      </c>
      <c r="I265" s="52">
        <v>1</v>
      </c>
      <c r="J265" s="52">
        <v>11000</v>
      </c>
      <c r="K265" s="135">
        <f>I265*J265/1000</f>
        <v>11</v>
      </c>
      <c r="L265" s="52">
        <v>1</v>
      </c>
      <c r="M265" s="52">
        <v>11000</v>
      </c>
      <c r="N265" s="135">
        <f>L265*M265/1000</f>
        <v>11</v>
      </c>
      <c r="O265" s="137">
        <f t="shared" si="5"/>
        <v>44</v>
      </c>
    </row>
    <row r="266" spans="1:15" ht="22.5">
      <c r="A266" s="143" t="s">
        <v>197</v>
      </c>
      <c r="B266" s="52" t="s">
        <v>9</v>
      </c>
      <c r="C266" s="17">
        <v>1</v>
      </c>
      <c r="D266" s="17">
        <v>8000</v>
      </c>
      <c r="E266" s="135">
        <f>C266*D266/1000</f>
        <v>8</v>
      </c>
      <c r="F266" s="17">
        <v>1</v>
      </c>
      <c r="G266" s="17">
        <v>8000</v>
      </c>
      <c r="H266" s="135">
        <f>F266*G266/1000</f>
        <v>8</v>
      </c>
      <c r="I266" s="17">
        <v>1</v>
      </c>
      <c r="J266" s="17">
        <v>8000</v>
      </c>
      <c r="K266" s="135">
        <f>I266*J266/1000</f>
        <v>8</v>
      </c>
      <c r="L266" s="17">
        <v>1</v>
      </c>
      <c r="M266" s="17">
        <v>8000</v>
      </c>
      <c r="N266" s="135">
        <f>L266*M266/1000</f>
        <v>8</v>
      </c>
      <c r="O266" s="137">
        <f t="shared" si="5"/>
        <v>32</v>
      </c>
    </row>
    <row r="267" spans="1:15" ht="31.5">
      <c r="A267" s="1" t="s">
        <v>176</v>
      </c>
      <c r="B267" s="54" t="s">
        <v>1</v>
      </c>
      <c r="C267" s="8"/>
      <c r="D267" s="8"/>
      <c r="E267" s="47">
        <f>SUM(E264:E266)</f>
        <v>49</v>
      </c>
      <c r="F267" s="55"/>
      <c r="G267" s="8"/>
      <c r="H267" s="47">
        <f>SUM(H264:H266)</f>
        <v>49</v>
      </c>
      <c r="I267" s="55"/>
      <c r="J267" s="8"/>
      <c r="K267" s="47">
        <f>SUM(K264:K266)</f>
        <v>49</v>
      </c>
      <c r="L267" s="55"/>
      <c r="M267" s="8"/>
      <c r="N267" s="47">
        <f>SUM(N264:N266)</f>
        <v>19</v>
      </c>
      <c r="O267" s="137">
        <f>SUM(O264:O266)</f>
        <v>166</v>
      </c>
    </row>
    <row r="268" spans="1:15" ht="12.75" customHeight="1">
      <c r="A268" s="352" t="s">
        <v>80</v>
      </c>
      <c r="B268" s="254"/>
      <c r="C268" s="254"/>
      <c r="D268" s="254"/>
      <c r="E268" s="255"/>
      <c r="F268" s="8"/>
      <c r="G268" s="8"/>
      <c r="H268" s="8"/>
      <c r="I268" s="8"/>
      <c r="J268" s="8"/>
      <c r="K268" s="8"/>
      <c r="L268" s="8"/>
      <c r="M268" s="8"/>
      <c r="N268" s="8"/>
      <c r="O268" s="8"/>
    </row>
    <row r="269" spans="1:15" ht="22.5">
      <c r="A269" s="145" t="s">
        <v>198</v>
      </c>
      <c r="B269" s="144" t="s">
        <v>9</v>
      </c>
      <c r="C269" s="55">
        <v>20</v>
      </c>
      <c r="D269" s="55">
        <v>8.5</v>
      </c>
      <c r="E269" s="135">
        <f aca="true" t="shared" si="6" ref="E269:E293">C269*D269/1000</f>
        <v>0.17</v>
      </c>
      <c r="F269" s="55">
        <v>20</v>
      </c>
      <c r="G269" s="55">
        <v>8.5</v>
      </c>
      <c r="H269" s="135">
        <f aca="true" t="shared" si="7" ref="H269:H293">F269*G269/1000</f>
        <v>0.17</v>
      </c>
      <c r="I269" s="55">
        <v>20</v>
      </c>
      <c r="J269" s="55">
        <v>8.5</v>
      </c>
      <c r="K269" s="135">
        <f aca="true" t="shared" si="8" ref="K269:K293">I269*J269/1000</f>
        <v>0.17</v>
      </c>
      <c r="L269" s="55">
        <v>20</v>
      </c>
      <c r="M269" s="55">
        <v>8.5</v>
      </c>
      <c r="N269" s="135">
        <f aca="true" t="shared" si="9" ref="N269:N293">L269*M269/1000</f>
        <v>0.17</v>
      </c>
      <c r="O269" s="137">
        <f t="shared" si="5"/>
        <v>0.68</v>
      </c>
    </row>
    <row r="270" spans="1:15" ht="22.5">
      <c r="A270" s="145" t="s">
        <v>199</v>
      </c>
      <c r="B270" s="144" t="s">
        <v>9</v>
      </c>
      <c r="C270" s="55">
        <v>10</v>
      </c>
      <c r="D270" s="55">
        <v>4.5</v>
      </c>
      <c r="E270" s="135">
        <f t="shared" si="6"/>
        <v>0.045</v>
      </c>
      <c r="F270" s="55">
        <v>10</v>
      </c>
      <c r="G270" s="55">
        <v>4.5</v>
      </c>
      <c r="H270" s="135">
        <f t="shared" si="7"/>
        <v>0.045</v>
      </c>
      <c r="I270" s="55">
        <v>10</v>
      </c>
      <c r="J270" s="55">
        <v>4.5</v>
      </c>
      <c r="K270" s="135">
        <f t="shared" si="8"/>
        <v>0.045</v>
      </c>
      <c r="L270" s="55">
        <v>10</v>
      </c>
      <c r="M270" s="55">
        <v>4.5</v>
      </c>
      <c r="N270" s="135">
        <f t="shared" si="9"/>
        <v>0.045</v>
      </c>
      <c r="O270" s="137">
        <f>E270+H270+K270+N270</f>
        <v>0.18</v>
      </c>
    </row>
    <row r="271" spans="1:15" ht="22.5">
      <c r="A271" s="145" t="s">
        <v>200</v>
      </c>
      <c r="B271" s="144" t="s">
        <v>9</v>
      </c>
      <c r="C271" s="55">
        <v>10</v>
      </c>
      <c r="D271" s="55">
        <v>16.9</v>
      </c>
      <c r="E271" s="135">
        <f t="shared" si="6"/>
        <v>0.169</v>
      </c>
      <c r="F271" s="55">
        <v>10</v>
      </c>
      <c r="G271" s="55">
        <v>16.9</v>
      </c>
      <c r="H271" s="135">
        <f t="shared" si="7"/>
        <v>0.169</v>
      </c>
      <c r="I271" s="55">
        <v>10</v>
      </c>
      <c r="J271" s="55">
        <v>16.9</v>
      </c>
      <c r="K271" s="135">
        <f t="shared" si="8"/>
        <v>0.169</v>
      </c>
      <c r="L271" s="55">
        <v>10</v>
      </c>
      <c r="M271" s="55">
        <v>16.9</v>
      </c>
      <c r="N271" s="135">
        <f t="shared" si="9"/>
        <v>0.169</v>
      </c>
      <c r="O271" s="137">
        <f t="shared" si="5"/>
        <v>0.676</v>
      </c>
    </row>
    <row r="272" spans="1:15" ht="22.5">
      <c r="A272" s="145" t="s">
        <v>201</v>
      </c>
      <c r="B272" s="144" t="s">
        <v>9</v>
      </c>
      <c r="C272" s="55">
        <v>10</v>
      </c>
      <c r="D272" s="55">
        <v>5.2</v>
      </c>
      <c r="E272" s="135">
        <f t="shared" si="6"/>
        <v>0.052</v>
      </c>
      <c r="F272" s="55">
        <v>10</v>
      </c>
      <c r="G272" s="55">
        <v>5.2</v>
      </c>
      <c r="H272" s="135">
        <f t="shared" si="7"/>
        <v>0.052</v>
      </c>
      <c r="I272" s="55">
        <v>10</v>
      </c>
      <c r="J272" s="55">
        <v>5.2</v>
      </c>
      <c r="K272" s="135">
        <f t="shared" si="8"/>
        <v>0.052</v>
      </c>
      <c r="L272" s="55">
        <v>10</v>
      </c>
      <c r="M272" s="55">
        <v>5.2</v>
      </c>
      <c r="N272" s="135">
        <f t="shared" si="9"/>
        <v>0.052</v>
      </c>
      <c r="O272" s="137">
        <f t="shared" si="5"/>
        <v>0.208</v>
      </c>
    </row>
    <row r="273" spans="1:15" ht="22.5">
      <c r="A273" s="145" t="s">
        <v>202</v>
      </c>
      <c r="B273" s="144" t="s">
        <v>9</v>
      </c>
      <c r="C273" s="55">
        <v>20</v>
      </c>
      <c r="D273" s="55">
        <v>1.95</v>
      </c>
      <c r="E273" s="135">
        <f t="shared" si="6"/>
        <v>0.039</v>
      </c>
      <c r="F273" s="55">
        <v>20</v>
      </c>
      <c r="G273" s="55">
        <v>1.95</v>
      </c>
      <c r="H273" s="135">
        <f t="shared" si="7"/>
        <v>0.039</v>
      </c>
      <c r="I273" s="55">
        <v>20</v>
      </c>
      <c r="J273" s="55">
        <v>1.95</v>
      </c>
      <c r="K273" s="135">
        <f t="shared" si="8"/>
        <v>0.039</v>
      </c>
      <c r="L273" s="55">
        <v>20</v>
      </c>
      <c r="M273" s="55">
        <v>1.95</v>
      </c>
      <c r="N273" s="135">
        <f t="shared" si="9"/>
        <v>0.039</v>
      </c>
      <c r="O273" s="137">
        <f t="shared" si="5"/>
        <v>0.156</v>
      </c>
    </row>
    <row r="274" spans="1:15" ht="12.75">
      <c r="A274" s="145" t="s">
        <v>203</v>
      </c>
      <c r="B274" s="144" t="s">
        <v>9</v>
      </c>
      <c r="C274" s="55">
        <v>10</v>
      </c>
      <c r="D274" s="55">
        <v>5.25</v>
      </c>
      <c r="E274" s="135">
        <f t="shared" si="6"/>
        <v>0.0525</v>
      </c>
      <c r="F274" s="55">
        <v>10</v>
      </c>
      <c r="G274" s="55">
        <v>5.25</v>
      </c>
      <c r="H274" s="135">
        <f t="shared" si="7"/>
        <v>0.0525</v>
      </c>
      <c r="I274" s="55">
        <v>10</v>
      </c>
      <c r="J274" s="55">
        <v>5.25</v>
      </c>
      <c r="K274" s="135">
        <f t="shared" si="8"/>
        <v>0.0525</v>
      </c>
      <c r="L274" s="55">
        <v>10</v>
      </c>
      <c r="M274" s="55">
        <v>5.25</v>
      </c>
      <c r="N274" s="135">
        <f t="shared" si="9"/>
        <v>0.0525</v>
      </c>
      <c r="O274" s="137">
        <f t="shared" si="5"/>
        <v>0.21</v>
      </c>
    </row>
    <row r="275" spans="1:15" ht="12.75">
      <c r="A275" s="145" t="s">
        <v>204</v>
      </c>
      <c r="B275" s="144" t="s">
        <v>9</v>
      </c>
      <c r="C275" s="55">
        <v>10</v>
      </c>
      <c r="D275" s="55">
        <v>7.8</v>
      </c>
      <c r="E275" s="135">
        <f t="shared" si="6"/>
        <v>0.078</v>
      </c>
      <c r="F275" s="55">
        <v>10</v>
      </c>
      <c r="G275" s="55">
        <v>7.8</v>
      </c>
      <c r="H275" s="135">
        <f t="shared" si="7"/>
        <v>0.078</v>
      </c>
      <c r="I275" s="55">
        <v>10</v>
      </c>
      <c r="J275" s="55">
        <v>7.8</v>
      </c>
      <c r="K275" s="135">
        <f t="shared" si="8"/>
        <v>0.078</v>
      </c>
      <c r="L275" s="55">
        <v>10</v>
      </c>
      <c r="M275" s="55">
        <v>7.8</v>
      </c>
      <c r="N275" s="135">
        <f t="shared" si="9"/>
        <v>0.078</v>
      </c>
      <c r="O275" s="137">
        <f t="shared" si="5"/>
        <v>0.312</v>
      </c>
    </row>
    <row r="276" spans="1:15" ht="22.5">
      <c r="A276" s="145" t="s">
        <v>205</v>
      </c>
      <c r="B276" s="144" t="s">
        <v>9</v>
      </c>
      <c r="C276" s="55">
        <v>5</v>
      </c>
      <c r="D276" s="55">
        <v>32.5</v>
      </c>
      <c r="E276" s="135">
        <f t="shared" si="6"/>
        <v>0.1625</v>
      </c>
      <c r="F276" s="55">
        <v>5</v>
      </c>
      <c r="G276" s="55">
        <v>32.5</v>
      </c>
      <c r="H276" s="135">
        <f t="shared" si="7"/>
        <v>0.1625</v>
      </c>
      <c r="I276" s="55">
        <v>5</v>
      </c>
      <c r="J276" s="55">
        <v>32.5</v>
      </c>
      <c r="K276" s="135">
        <f t="shared" si="8"/>
        <v>0.1625</v>
      </c>
      <c r="L276" s="55">
        <v>5</v>
      </c>
      <c r="M276" s="55">
        <v>32.5</v>
      </c>
      <c r="N276" s="135">
        <f t="shared" si="9"/>
        <v>0.1625</v>
      </c>
      <c r="O276" s="137">
        <f t="shared" si="5"/>
        <v>0.65</v>
      </c>
    </row>
    <row r="277" spans="1:15" ht="22.5">
      <c r="A277" s="145" t="s">
        <v>206</v>
      </c>
      <c r="B277" s="144" t="s">
        <v>9</v>
      </c>
      <c r="C277" s="55">
        <v>250</v>
      </c>
      <c r="D277" s="55">
        <v>1</v>
      </c>
      <c r="E277" s="135">
        <f t="shared" si="6"/>
        <v>0.25</v>
      </c>
      <c r="F277" s="55">
        <v>250</v>
      </c>
      <c r="G277" s="55">
        <v>1</v>
      </c>
      <c r="H277" s="135">
        <f t="shared" si="7"/>
        <v>0.25</v>
      </c>
      <c r="I277" s="55">
        <v>250</v>
      </c>
      <c r="J277" s="55">
        <v>1</v>
      </c>
      <c r="K277" s="135">
        <f t="shared" si="8"/>
        <v>0.25</v>
      </c>
      <c r="L277" s="55">
        <v>250</v>
      </c>
      <c r="M277" s="55">
        <v>1</v>
      </c>
      <c r="N277" s="135">
        <f t="shared" si="9"/>
        <v>0.25</v>
      </c>
      <c r="O277" s="137">
        <f t="shared" si="5"/>
        <v>1</v>
      </c>
    </row>
    <row r="278" spans="1:15" ht="22.5">
      <c r="A278" s="145" t="s">
        <v>207</v>
      </c>
      <c r="B278" s="144" t="s">
        <v>9</v>
      </c>
      <c r="C278" s="55">
        <v>25</v>
      </c>
      <c r="D278" s="55">
        <v>50</v>
      </c>
      <c r="E278" s="135">
        <f t="shared" si="6"/>
        <v>1.25</v>
      </c>
      <c r="F278" s="55">
        <v>25</v>
      </c>
      <c r="G278" s="55">
        <v>50</v>
      </c>
      <c r="H278" s="135">
        <f t="shared" si="7"/>
        <v>1.25</v>
      </c>
      <c r="I278" s="55">
        <v>25</v>
      </c>
      <c r="J278" s="55">
        <v>50</v>
      </c>
      <c r="K278" s="135">
        <f t="shared" si="8"/>
        <v>1.25</v>
      </c>
      <c r="L278" s="55">
        <v>25</v>
      </c>
      <c r="M278" s="55">
        <v>50</v>
      </c>
      <c r="N278" s="135">
        <f t="shared" si="9"/>
        <v>1.25</v>
      </c>
      <c r="O278" s="137">
        <f t="shared" si="5"/>
        <v>5</v>
      </c>
    </row>
    <row r="279" spans="1:15" ht="22.5">
      <c r="A279" s="145" t="s">
        <v>208</v>
      </c>
      <c r="B279" s="144" t="s">
        <v>9</v>
      </c>
      <c r="C279" s="55">
        <v>13</v>
      </c>
      <c r="D279" s="55">
        <v>50</v>
      </c>
      <c r="E279" s="135">
        <f t="shared" si="6"/>
        <v>0.65</v>
      </c>
      <c r="F279" s="55">
        <v>13</v>
      </c>
      <c r="G279" s="55">
        <v>50</v>
      </c>
      <c r="H279" s="135">
        <f t="shared" si="7"/>
        <v>0.65</v>
      </c>
      <c r="I279" s="55">
        <v>13</v>
      </c>
      <c r="J279" s="55">
        <v>50</v>
      </c>
      <c r="K279" s="135">
        <f t="shared" si="8"/>
        <v>0.65</v>
      </c>
      <c r="L279" s="55">
        <v>13</v>
      </c>
      <c r="M279" s="55">
        <v>50</v>
      </c>
      <c r="N279" s="135">
        <f t="shared" si="9"/>
        <v>0.65</v>
      </c>
      <c r="O279" s="137">
        <f t="shared" si="5"/>
        <v>2.6</v>
      </c>
    </row>
    <row r="280" spans="1:15" ht="12.75">
      <c r="A280" s="145" t="s">
        <v>209</v>
      </c>
      <c r="B280" s="144" t="s">
        <v>9</v>
      </c>
      <c r="C280" s="55">
        <v>25</v>
      </c>
      <c r="D280" s="55">
        <v>5.2</v>
      </c>
      <c r="E280" s="135">
        <f t="shared" si="6"/>
        <v>0.13</v>
      </c>
      <c r="F280" s="55">
        <v>25</v>
      </c>
      <c r="G280" s="55">
        <v>5.2</v>
      </c>
      <c r="H280" s="135">
        <f t="shared" si="7"/>
        <v>0.13</v>
      </c>
      <c r="I280" s="55">
        <v>25</v>
      </c>
      <c r="J280" s="55">
        <v>5.2</v>
      </c>
      <c r="K280" s="135">
        <f t="shared" si="8"/>
        <v>0.13</v>
      </c>
      <c r="L280" s="55">
        <v>25</v>
      </c>
      <c r="M280" s="55">
        <v>5.2</v>
      </c>
      <c r="N280" s="135">
        <f t="shared" si="9"/>
        <v>0.13</v>
      </c>
      <c r="O280" s="137">
        <f t="shared" si="5"/>
        <v>0.52</v>
      </c>
    </row>
    <row r="281" spans="1:15" ht="12.75">
      <c r="A281" s="145" t="s">
        <v>210</v>
      </c>
      <c r="B281" s="144" t="s">
        <v>9</v>
      </c>
      <c r="C281" s="55">
        <v>8</v>
      </c>
      <c r="D281" s="55">
        <v>15.6</v>
      </c>
      <c r="E281" s="135">
        <f t="shared" si="6"/>
        <v>0.1248</v>
      </c>
      <c r="F281" s="55">
        <v>8</v>
      </c>
      <c r="G281" s="55">
        <v>15.6</v>
      </c>
      <c r="H281" s="135">
        <f t="shared" si="7"/>
        <v>0.1248</v>
      </c>
      <c r="I281" s="55">
        <v>8</v>
      </c>
      <c r="J281" s="55">
        <v>15.6</v>
      </c>
      <c r="K281" s="135">
        <f t="shared" si="8"/>
        <v>0.1248</v>
      </c>
      <c r="L281" s="55">
        <v>8</v>
      </c>
      <c r="M281" s="55">
        <v>15.6</v>
      </c>
      <c r="N281" s="135">
        <f t="shared" si="9"/>
        <v>0.1248</v>
      </c>
      <c r="O281" s="137">
        <f t="shared" si="5"/>
        <v>0.4992</v>
      </c>
    </row>
    <row r="282" spans="1:15" ht="22.5">
      <c r="A282" s="145" t="s">
        <v>211</v>
      </c>
      <c r="B282" s="144" t="s">
        <v>9</v>
      </c>
      <c r="C282" s="55">
        <v>25</v>
      </c>
      <c r="D282" s="55">
        <v>5.2</v>
      </c>
      <c r="E282" s="135">
        <f t="shared" si="6"/>
        <v>0.13</v>
      </c>
      <c r="F282" s="55">
        <v>25</v>
      </c>
      <c r="G282" s="55">
        <v>5.2</v>
      </c>
      <c r="H282" s="135">
        <f t="shared" si="7"/>
        <v>0.13</v>
      </c>
      <c r="I282" s="55">
        <v>25</v>
      </c>
      <c r="J282" s="55">
        <v>5.2</v>
      </c>
      <c r="K282" s="135">
        <f t="shared" si="8"/>
        <v>0.13</v>
      </c>
      <c r="L282" s="55">
        <v>25</v>
      </c>
      <c r="M282" s="55">
        <v>5.2</v>
      </c>
      <c r="N282" s="135">
        <f t="shared" si="9"/>
        <v>0.13</v>
      </c>
      <c r="O282" s="137">
        <f t="shared" si="5"/>
        <v>0.52</v>
      </c>
    </row>
    <row r="283" spans="1:15" ht="12.75">
      <c r="A283" s="145" t="s">
        <v>212</v>
      </c>
      <c r="B283" s="144" t="s">
        <v>9</v>
      </c>
      <c r="C283" s="55">
        <v>5</v>
      </c>
      <c r="D283" s="55">
        <v>10.4</v>
      </c>
      <c r="E283" s="135">
        <f t="shared" si="6"/>
        <v>0.052</v>
      </c>
      <c r="F283" s="55">
        <v>5</v>
      </c>
      <c r="G283" s="55">
        <v>10.4</v>
      </c>
      <c r="H283" s="135">
        <f t="shared" si="7"/>
        <v>0.052</v>
      </c>
      <c r="I283" s="55">
        <v>5</v>
      </c>
      <c r="J283" s="55">
        <v>10.4</v>
      </c>
      <c r="K283" s="135">
        <f t="shared" si="8"/>
        <v>0.052</v>
      </c>
      <c r="L283" s="55">
        <v>5</v>
      </c>
      <c r="M283" s="55">
        <v>10.4</v>
      </c>
      <c r="N283" s="135">
        <f t="shared" si="9"/>
        <v>0.052</v>
      </c>
      <c r="O283" s="137">
        <f t="shared" si="5"/>
        <v>0.208</v>
      </c>
    </row>
    <row r="284" spans="1:15" ht="12.75">
      <c r="A284" s="145" t="s">
        <v>213</v>
      </c>
      <c r="B284" s="144" t="s">
        <v>9</v>
      </c>
      <c r="C284" s="55">
        <v>10</v>
      </c>
      <c r="D284" s="55">
        <v>2.6</v>
      </c>
      <c r="E284" s="135">
        <f t="shared" si="6"/>
        <v>0.026</v>
      </c>
      <c r="F284" s="55">
        <v>10</v>
      </c>
      <c r="G284" s="55">
        <v>2.6</v>
      </c>
      <c r="H284" s="135">
        <f t="shared" si="7"/>
        <v>0.026</v>
      </c>
      <c r="I284" s="55">
        <v>10</v>
      </c>
      <c r="J284" s="55">
        <v>2.6</v>
      </c>
      <c r="K284" s="135">
        <f t="shared" si="8"/>
        <v>0.026</v>
      </c>
      <c r="L284" s="55">
        <v>10</v>
      </c>
      <c r="M284" s="55">
        <v>2.6</v>
      </c>
      <c r="N284" s="135">
        <f t="shared" si="9"/>
        <v>0.026</v>
      </c>
      <c r="O284" s="137">
        <f t="shared" si="5"/>
        <v>0.104</v>
      </c>
    </row>
    <row r="285" spans="1:15" ht="12.75">
      <c r="A285" s="145" t="s">
        <v>214</v>
      </c>
      <c r="B285" s="144" t="s">
        <v>9</v>
      </c>
      <c r="C285" s="55">
        <v>5</v>
      </c>
      <c r="D285" s="55">
        <v>19.5</v>
      </c>
      <c r="E285" s="135">
        <f t="shared" si="6"/>
        <v>0.0975</v>
      </c>
      <c r="F285" s="55">
        <v>5</v>
      </c>
      <c r="G285" s="55">
        <v>19.5</v>
      </c>
      <c r="H285" s="135">
        <f t="shared" si="7"/>
        <v>0.0975</v>
      </c>
      <c r="I285" s="55">
        <v>5</v>
      </c>
      <c r="J285" s="55">
        <v>19.5</v>
      </c>
      <c r="K285" s="135">
        <f t="shared" si="8"/>
        <v>0.0975</v>
      </c>
      <c r="L285" s="55">
        <v>5</v>
      </c>
      <c r="M285" s="55">
        <v>19.5</v>
      </c>
      <c r="N285" s="135">
        <f t="shared" si="9"/>
        <v>0.0975</v>
      </c>
      <c r="O285" s="137">
        <f t="shared" si="5"/>
        <v>0.39</v>
      </c>
    </row>
    <row r="286" spans="1:15" ht="12.75">
      <c r="A286" s="145" t="s">
        <v>215</v>
      </c>
      <c r="B286" s="144" t="s">
        <v>9</v>
      </c>
      <c r="C286" s="55">
        <v>5</v>
      </c>
      <c r="D286" s="55">
        <v>19.5</v>
      </c>
      <c r="E286" s="135">
        <f t="shared" si="6"/>
        <v>0.0975</v>
      </c>
      <c r="F286" s="55">
        <v>5</v>
      </c>
      <c r="G286" s="55">
        <v>19.5</v>
      </c>
      <c r="H286" s="135">
        <f t="shared" si="7"/>
        <v>0.0975</v>
      </c>
      <c r="I286" s="55">
        <v>5</v>
      </c>
      <c r="J286" s="146">
        <v>19.5</v>
      </c>
      <c r="K286" s="135">
        <f t="shared" si="8"/>
        <v>0.0975</v>
      </c>
      <c r="L286" s="55">
        <v>5</v>
      </c>
      <c r="M286" s="55">
        <v>19.5</v>
      </c>
      <c r="N286" s="135">
        <f t="shared" si="9"/>
        <v>0.0975</v>
      </c>
      <c r="O286" s="137">
        <f t="shared" si="5"/>
        <v>0.39</v>
      </c>
    </row>
    <row r="287" spans="1:15" ht="12.75">
      <c r="A287" s="147" t="s">
        <v>216</v>
      </c>
      <c r="B287" s="144" t="s">
        <v>9</v>
      </c>
      <c r="C287" s="89">
        <v>1</v>
      </c>
      <c r="D287" s="55">
        <v>2600</v>
      </c>
      <c r="E287" s="135">
        <f t="shared" si="6"/>
        <v>2.6</v>
      </c>
      <c r="F287" s="89">
        <v>1</v>
      </c>
      <c r="G287" s="89">
        <v>2600</v>
      </c>
      <c r="H287" s="135">
        <f t="shared" si="7"/>
        <v>2.6</v>
      </c>
      <c r="I287" s="89">
        <v>1</v>
      </c>
      <c r="J287" s="89">
        <v>2600</v>
      </c>
      <c r="K287" s="135">
        <f t="shared" si="8"/>
        <v>2.6</v>
      </c>
      <c r="L287" s="89">
        <v>1</v>
      </c>
      <c r="M287" s="89">
        <v>2600</v>
      </c>
      <c r="N287" s="135">
        <f t="shared" si="9"/>
        <v>2.6</v>
      </c>
      <c r="O287" s="137">
        <f t="shared" si="5"/>
        <v>10.4</v>
      </c>
    </row>
    <row r="288" spans="1:15" ht="22.5">
      <c r="A288" s="147" t="s">
        <v>217</v>
      </c>
      <c r="B288" s="144" t="s">
        <v>9</v>
      </c>
      <c r="C288" s="89">
        <v>10</v>
      </c>
      <c r="D288" s="55">
        <v>50</v>
      </c>
      <c r="E288" s="135">
        <f t="shared" si="6"/>
        <v>0.5</v>
      </c>
      <c r="F288" s="89">
        <v>10</v>
      </c>
      <c r="G288" s="89">
        <v>50</v>
      </c>
      <c r="H288" s="135">
        <f t="shared" si="7"/>
        <v>0.5</v>
      </c>
      <c r="I288" s="89">
        <v>10</v>
      </c>
      <c r="J288" s="89">
        <v>50</v>
      </c>
      <c r="K288" s="135">
        <f t="shared" si="8"/>
        <v>0.5</v>
      </c>
      <c r="L288" s="89">
        <v>10</v>
      </c>
      <c r="M288" s="89">
        <v>50</v>
      </c>
      <c r="N288" s="135">
        <f t="shared" si="9"/>
        <v>0.5</v>
      </c>
      <c r="O288" s="137">
        <f t="shared" si="5"/>
        <v>2</v>
      </c>
    </row>
    <row r="289" spans="1:15" ht="12.75">
      <c r="A289" s="147" t="s">
        <v>218</v>
      </c>
      <c r="B289" s="144" t="s">
        <v>9</v>
      </c>
      <c r="C289" s="89">
        <v>3</v>
      </c>
      <c r="D289" s="55">
        <v>390</v>
      </c>
      <c r="E289" s="135">
        <f t="shared" si="6"/>
        <v>1.17</v>
      </c>
      <c r="F289" s="89">
        <v>3</v>
      </c>
      <c r="G289" s="89">
        <v>390</v>
      </c>
      <c r="H289" s="135">
        <f t="shared" si="7"/>
        <v>1.17</v>
      </c>
      <c r="I289" s="89">
        <v>3</v>
      </c>
      <c r="J289" s="89">
        <v>390</v>
      </c>
      <c r="K289" s="135">
        <f t="shared" si="8"/>
        <v>1.17</v>
      </c>
      <c r="L289" s="89">
        <v>3</v>
      </c>
      <c r="M289" s="89">
        <v>390</v>
      </c>
      <c r="N289" s="135">
        <f t="shared" si="9"/>
        <v>1.17</v>
      </c>
      <c r="O289" s="137">
        <f t="shared" si="5"/>
        <v>4.68</v>
      </c>
    </row>
    <row r="290" spans="1:15" ht="33.75">
      <c r="A290" s="147" t="s">
        <v>219</v>
      </c>
      <c r="B290" s="144" t="s">
        <v>9</v>
      </c>
      <c r="C290" s="89">
        <v>3</v>
      </c>
      <c r="D290" s="55">
        <v>910</v>
      </c>
      <c r="E290" s="135">
        <f t="shared" si="6"/>
        <v>2.73</v>
      </c>
      <c r="F290" s="89">
        <v>3</v>
      </c>
      <c r="G290" s="89">
        <v>910</v>
      </c>
      <c r="H290" s="135">
        <f t="shared" si="7"/>
        <v>2.73</v>
      </c>
      <c r="I290" s="89">
        <v>3</v>
      </c>
      <c r="J290" s="89">
        <v>910</v>
      </c>
      <c r="K290" s="135">
        <f t="shared" si="8"/>
        <v>2.73</v>
      </c>
      <c r="L290" s="89">
        <v>3</v>
      </c>
      <c r="M290" s="89">
        <v>910</v>
      </c>
      <c r="N290" s="135">
        <f t="shared" si="9"/>
        <v>2.73</v>
      </c>
      <c r="O290" s="137">
        <f t="shared" si="5"/>
        <v>10.92</v>
      </c>
    </row>
    <row r="291" spans="1:15" ht="22.5">
      <c r="A291" s="148" t="s">
        <v>220</v>
      </c>
      <c r="B291" s="144" t="s">
        <v>9</v>
      </c>
      <c r="C291" s="89">
        <v>4</v>
      </c>
      <c r="D291" s="55">
        <v>1170</v>
      </c>
      <c r="E291" s="135">
        <f t="shared" si="6"/>
        <v>4.68</v>
      </c>
      <c r="F291" s="89">
        <v>4</v>
      </c>
      <c r="G291" s="89">
        <v>1170</v>
      </c>
      <c r="H291" s="135">
        <f t="shared" si="7"/>
        <v>4.68</v>
      </c>
      <c r="I291" s="89">
        <v>4</v>
      </c>
      <c r="J291" s="89">
        <v>1170</v>
      </c>
      <c r="K291" s="135">
        <f t="shared" si="8"/>
        <v>4.68</v>
      </c>
      <c r="L291" s="89">
        <v>4</v>
      </c>
      <c r="M291" s="89">
        <v>1170</v>
      </c>
      <c r="N291" s="135">
        <f t="shared" si="9"/>
        <v>4.68</v>
      </c>
      <c r="O291" s="137">
        <f t="shared" si="5"/>
        <v>18.72</v>
      </c>
    </row>
    <row r="292" spans="1:15" ht="12.75">
      <c r="A292" s="148" t="s">
        <v>221</v>
      </c>
      <c r="B292" s="144" t="s">
        <v>9</v>
      </c>
      <c r="C292" s="89">
        <v>5</v>
      </c>
      <c r="D292" s="55">
        <v>1700</v>
      </c>
      <c r="E292" s="135">
        <f t="shared" si="6"/>
        <v>8.5</v>
      </c>
      <c r="F292" s="89">
        <v>5</v>
      </c>
      <c r="G292" s="89">
        <v>1700</v>
      </c>
      <c r="H292" s="135">
        <f t="shared" si="7"/>
        <v>8.5</v>
      </c>
      <c r="I292" s="89">
        <v>5</v>
      </c>
      <c r="J292" s="89">
        <v>1700</v>
      </c>
      <c r="K292" s="135">
        <f t="shared" si="8"/>
        <v>8.5</v>
      </c>
      <c r="L292" s="89">
        <v>5</v>
      </c>
      <c r="M292" s="89">
        <v>1700</v>
      </c>
      <c r="N292" s="135">
        <f t="shared" si="9"/>
        <v>8.5</v>
      </c>
      <c r="O292" s="137">
        <f t="shared" si="5"/>
        <v>34</v>
      </c>
    </row>
    <row r="293" spans="1:15" ht="12.75">
      <c r="A293" s="148" t="s">
        <v>2</v>
      </c>
      <c r="B293" s="144" t="s">
        <v>222</v>
      </c>
      <c r="C293" s="89">
        <v>85</v>
      </c>
      <c r="D293" s="55">
        <v>115</v>
      </c>
      <c r="E293" s="135">
        <f t="shared" si="6"/>
        <v>9.775</v>
      </c>
      <c r="F293" s="89">
        <v>85</v>
      </c>
      <c r="G293" s="55">
        <v>115</v>
      </c>
      <c r="H293" s="135">
        <f t="shared" si="7"/>
        <v>9.775</v>
      </c>
      <c r="I293" s="89">
        <v>85</v>
      </c>
      <c r="J293" s="55">
        <v>115</v>
      </c>
      <c r="K293" s="135">
        <f t="shared" si="8"/>
        <v>9.775</v>
      </c>
      <c r="L293" s="89">
        <v>85</v>
      </c>
      <c r="M293" s="55">
        <v>115</v>
      </c>
      <c r="N293" s="135">
        <f t="shared" si="9"/>
        <v>9.775</v>
      </c>
      <c r="O293" s="137">
        <f>E293+H293+K293+N293</f>
        <v>39.1</v>
      </c>
    </row>
    <row r="294" spans="1:15" ht="31.5">
      <c r="A294" s="1" t="s">
        <v>0</v>
      </c>
      <c r="B294" s="2" t="s">
        <v>1</v>
      </c>
      <c r="C294" s="3"/>
      <c r="D294" s="3"/>
      <c r="E294" s="18">
        <f>SUM(E269:E293)</f>
        <v>33.5308</v>
      </c>
      <c r="F294" s="3"/>
      <c r="G294" s="3"/>
      <c r="H294" s="18">
        <f>SUM(H269:H293)</f>
        <v>33.5308</v>
      </c>
      <c r="I294" s="3"/>
      <c r="J294" s="3"/>
      <c r="K294" s="18">
        <f>SUM(K269:K293)</f>
        <v>33.5308</v>
      </c>
      <c r="L294" s="4"/>
      <c r="M294" s="4"/>
      <c r="N294" s="18">
        <f>SUM(N269:N293)</f>
        <v>33.5308</v>
      </c>
      <c r="O294" s="18">
        <f>SUM(O269:O293)</f>
        <v>134.1232</v>
      </c>
    </row>
    <row r="295" spans="1:15" ht="21">
      <c r="A295" s="1" t="s">
        <v>7</v>
      </c>
      <c r="B295" s="6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8"/>
    </row>
    <row r="296" spans="1:15" ht="12.75">
      <c r="A296" s="149" t="s">
        <v>8</v>
      </c>
      <c r="B296" s="9" t="s">
        <v>9</v>
      </c>
      <c r="C296" s="9">
        <v>25</v>
      </c>
      <c r="D296" s="55">
        <v>15.6</v>
      </c>
      <c r="E296" s="135">
        <f aca="true" t="shared" si="10" ref="E296:E301">C296*D296/1000</f>
        <v>0.39</v>
      </c>
      <c r="F296" s="9">
        <v>25</v>
      </c>
      <c r="G296" s="9">
        <v>15.6</v>
      </c>
      <c r="H296" s="135">
        <f aca="true" t="shared" si="11" ref="H296:H301">F296*G296/1000</f>
        <v>0.39</v>
      </c>
      <c r="I296" s="9">
        <v>25</v>
      </c>
      <c r="J296" s="9">
        <v>15.6</v>
      </c>
      <c r="K296" s="135">
        <f aca="true" t="shared" si="12" ref="K296:K301">I296*J296/1000</f>
        <v>0.39</v>
      </c>
      <c r="L296" s="9">
        <v>25</v>
      </c>
      <c r="M296" s="9">
        <v>15.6</v>
      </c>
      <c r="N296" s="135">
        <f aca="true" t="shared" si="13" ref="N296:N301">L296*M296/1000</f>
        <v>0.39</v>
      </c>
      <c r="O296" s="137">
        <f aca="true" t="shared" si="14" ref="O296:O302">E296+H296+K296+N296</f>
        <v>1.56</v>
      </c>
    </row>
    <row r="297" spans="1:15" ht="12.75">
      <c r="A297" s="150" t="s">
        <v>10</v>
      </c>
      <c r="B297" s="9" t="s">
        <v>9</v>
      </c>
      <c r="C297" s="9">
        <v>7</v>
      </c>
      <c r="D297" s="55">
        <v>11.7</v>
      </c>
      <c r="E297" s="135">
        <f t="shared" si="10"/>
        <v>0.08189999999999999</v>
      </c>
      <c r="F297" s="9">
        <v>7</v>
      </c>
      <c r="G297" s="9">
        <v>11.7</v>
      </c>
      <c r="H297" s="135">
        <f t="shared" si="11"/>
        <v>0.08189999999999999</v>
      </c>
      <c r="I297" s="9">
        <v>7</v>
      </c>
      <c r="J297" s="9">
        <v>11.7</v>
      </c>
      <c r="K297" s="135">
        <f t="shared" si="12"/>
        <v>0.08189999999999999</v>
      </c>
      <c r="L297" s="9">
        <v>7</v>
      </c>
      <c r="M297" s="9">
        <v>11.7</v>
      </c>
      <c r="N297" s="135">
        <f t="shared" si="13"/>
        <v>0.08189999999999999</v>
      </c>
      <c r="O297" s="137">
        <f t="shared" si="14"/>
        <v>0.32759999999999995</v>
      </c>
    </row>
    <row r="298" spans="1:15" ht="22.5">
      <c r="A298" s="150" t="s">
        <v>11</v>
      </c>
      <c r="B298" s="9" t="s">
        <v>9</v>
      </c>
      <c r="C298" s="9">
        <v>5</v>
      </c>
      <c r="D298" s="55">
        <v>15.6</v>
      </c>
      <c r="E298" s="135">
        <f t="shared" si="10"/>
        <v>0.078</v>
      </c>
      <c r="F298" s="9">
        <v>5</v>
      </c>
      <c r="G298" s="9">
        <v>15.6</v>
      </c>
      <c r="H298" s="135">
        <f t="shared" si="11"/>
        <v>0.078</v>
      </c>
      <c r="I298" s="9">
        <v>5</v>
      </c>
      <c r="J298" s="9">
        <v>15.6</v>
      </c>
      <c r="K298" s="135">
        <f t="shared" si="12"/>
        <v>0.078</v>
      </c>
      <c r="L298" s="9">
        <v>5</v>
      </c>
      <c r="M298" s="9">
        <v>15.6</v>
      </c>
      <c r="N298" s="135">
        <f t="shared" si="13"/>
        <v>0.078</v>
      </c>
      <c r="O298" s="137">
        <f t="shared" si="14"/>
        <v>0.312</v>
      </c>
    </row>
    <row r="299" spans="1:15" ht="33.75">
      <c r="A299" s="151" t="s">
        <v>14</v>
      </c>
      <c r="B299" s="9" t="s">
        <v>9</v>
      </c>
      <c r="C299" s="9">
        <v>25</v>
      </c>
      <c r="D299" s="55">
        <v>15.6</v>
      </c>
      <c r="E299" s="135">
        <f t="shared" si="10"/>
        <v>0.39</v>
      </c>
      <c r="F299" s="9">
        <v>25</v>
      </c>
      <c r="G299" s="9">
        <v>15.6</v>
      </c>
      <c r="H299" s="135">
        <f t="shared" si="11"/>
        <v>0.39</v>
      </c>
      <c r="I299" s="9">
        <v>25</v>
      </c>
      <c r="J299" s="9">
        <v>15.6</v>
      </c>
      <c r="K299" s="135">
        <f t="shared" si="12"/>
        <v>0.39</v>
      </c>
      <c r="L299" s="9">
        <v>25</v>
      </c>
      <c r="M299" s="9">
        <v>15.6</v>
      </c>
      <c r="N299" s="135">
        <f t="shared" si="13"/>
        <v>0.39</v>
      </c>
      <c r="O299" s="137">
        <f t="shared" si="14"/>
        <v>1.56</v>
      </c>
    </row>
    <row r="300" spans="1:15" ht="12.75">
      <c r="A300" s="152" t="s">
        <v>16</v>
      </c>
      <c r="B300" s="9" t="s">
        <v>9</v>
      </c>
      <c r="C300" s="9">
        <v>5</v>
      </c>
      <c r="D300" s="55">
        <v>39</v>
      </c>
      <c r="E300" s="135">
        <f t="shared" si="10"/>
        <v>0.195</v>
      </c>
      <c r="F300" s="9">
        <v>5</v>
      </c>
      <c r="G300" s="9">
        <v>39</v>
      </c>
      <c r="H300" s="135">
        <f t="shared" si="11"/>
        <v>0.195</v>
      </c>
      <c r="I300" s="9">
        <v>5</v>
      </c>
      <c r="J300" s="9">
        <v>39</v>
      </c>
      <c r="K300" s="135">
        <f t="shared" si="12"/>
        <v>0.195</v>
      </c>
      <c r="L300" s="9">
        <v>5</v>
      </c>
      <c r="M300" s="9">
        <v>39</v>
      </c>
      <c r="N300" s="135">
        <f t="shared" si="13"/>
        <v>0.195</v>
      </c>
      <c r="O300" s="137">
        <f t="shared" si="14"/>
        <v>0.78</v>
      </c>
    </row>
    <row r="301" spans="1:15" ht="12.75">
      <c r="A301" s="152" t="s">
        <v>18</v>
      </c>
      <c r="B301" s="9" t="s">
        <v>9</v>
      </c>
      <c r="C301" s="9">
        <v>100</v>
      </c>
      <c r="D301" s="55">
        <v>13</v>
      </c>
      <c r="E301" s="135">
        <f t="shared" si="10"/>
        <v>1.3</v>
      </c>
      <c r="F301" s="9">
        <v>100</v>
      </c>
      <c r="G301" s="9">
        <v>13</v>
      </c>
      <c r="H301" s="135">
        <f t="shared" si="11"/>
        <v>1.3</v>
      </c>
      <c r="I301" s="9">
        <v>100</v>
      </c>
      <c r="J301" s="9">
        <v>13</v>
      </c>
      <c r="K301" s="135">
        <f t="shared" si="12"/>
        <v>1.3</v>
      </c>
      <c r="L301" s="9">
        <v>100</v>
      </c>
      <c r="M301" s="9">
        <v>13</v>
      </c>
      <c r="N301" s="135">
        <f t="shared" si="13"/>
        <v>1.3</v>
      </c>
      <c r="O301" s="137">
        <f t="shared" si="14"/>
        <v>5.2</v>
      </c>
    </row>
    <row r="302" spans="1:15" ht="31.5">
      <c r="A302" s="1" t="s">
        <v>20</v>
      </c>
      <c r="B302" s="5" t="s">
        <v>1</v>
      </c>
      <c r="C302" s="3"/>
      <c r="D302" s="3"/>
      <c r="E302" s="18">
        <f>SUM(E296:E301)</f>
        <v>2.4349</v>
      </c>
      <c r="F302" s="3"/>
      <c r="G302" s="3"/>
      <c r="H302" s="18">
        <f>SUM(H296:H301)</f>
        <v>2.4349</v>
      </c>
      <c r="I302" s="3"/>
      <c r="J302" s="3"/>
      <c r="K302" s="18">
        <f>SUM(K296:K301)</f>
        <v>2.4349</v>
      </c>
      <c r="L302" s="3"/>
      <c r="M302" s="3"/>
      <c r="N302" s="18">
        <f>SUM(N296:N301)</f>
        <v>2.4349</v>
      </c>
      <c r="O302" s="141">
        <f t="shared" si="14"/>
        <v>9.7396</v>
      </c>
    </row>
    <row r="303" spans="1:15" ht="12.75">
      <c r="A303" s="19" t="s">
        <v>21</v>
      </c>
      <c r="B303" s="19" t="s">
        <v>22</v>
      </c>
      <c r="C303" s="19"/>
      <c r="D303" s="19"/>
      <c r="E303" s="141">
        <f>E254+E258+E262+E267+E294+E302</f>
        <v>1308.4216339999998</v>
      </c>
      <c r="F303" s="20"/>
      <c r="G303" s="20"/>
      <c r="H303" s="141">
        <f>H254+H258+H262+H267+H294+H302</f>
        <v>515.8478839999999</v>
      </c>
      <c r="I303" s="20"/>
      <c r="J303" s="20"/>
      <c r="K303" s="141">
        <f>K254+K258+K262+K267+K294+K302</f>
        <v>344.314634</v>
      </c>
      <c r="L303" s="20"/>
      <c r="M303" s="20"/>
      <c r="N303" s="141">
        <f>N254+N258+N262+N267+N294+N302</f>
        <v>1029.5162870000001</v>
      </c>
      <c r="O303" s="141">
        <f>O254+O258+O262+O267+O294+O302</f>
        <v>3198.100439</v>
      </c>
    </row>
    <row r="304" spans="1:15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</row>
    <row r="305" spans="1:15" ht="12.75">
      <c r="A305" s="264" t="s">
        <v>29</v>
      </c>
      <c r="B305" s="265"/>
      <c r="C305" s="265"/>
      <c r="D305" s="265"/>
      <c r="E305" s="265"/>
      <c r="F305" s="265"/>
      <c r="G305" s="265"/>
      <c r="H305" s="265"/>
      <c r="I305" s="265"/>
      <c r="J305" s="265"/>
      <c r="K305" s="265"/>
      <c r="L305" s="265"/>
      <c r="M305" s="265"/>
      <c r="N305" s="265"/>
      <c r="O305" s="266"/>
    </row>
    <row r="306" spans="1:15" ht="22.5">
      <c r="A306" s="25" t="s">
        <v>30</v>
      </c>
      <c r="B306" s="25" t="s">
        <v>22</v>
      </c>
      <c r="C306" s="25"/>
      <c r="D306" s="25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41">
        <f aca="true" t="shared" si="15" ref="O306:O314">E306+H306+K306+N306</f>
        <v>0</v>
      </c>
    </row>
    <row r="307" spans="1:15" ht="45">
      <c r="A307" s="25" t="s">
        <v>31</v>
      </c>
      <c r="B307" s="25" t="s">
        <v>32</v>
      </c>
      <c r="C307" s="17">
        <v>12.27</v>
      </c>
      <c r="D307" s="17">
        <v>237.93</v>
      </c>
      <c r="E307" s="135">
        <f>C307*D307/1000</f>
        <v>2.9194011</v>
      </c>
      <c r="F307" s="17">
        <v>12.27</v>
      </c>
      <c r="G307" s="17">
        <v>237.93</v>
      </c>
      <c r="H307" s="135">
        <f>F307*G307/1000</f>
        <v>2.9194011</v>
      </c>
      <c r="I307" s="17">
        <v>12.27</v>
      </c>
      <c r="J307" s="17">
        <v>237.93</v>
      </c>
      <c r="K307" s="135">
        <f>I307*J307/1000</f>
        <v>2.9194011</v>
      </c>
      <c r="L307" s="17">
        <v>12.27</v>
      </c>
      <c r="M307" s="17">
        <v>237.93</v>
      </c>
      <c r="N307" s="135">
        <f>L307*M307/1000</f>
        <v>2.9194011</v>
      </c>
      <c r="O307" s="141">
        <f t="shared" si="15"/>
        <v>11.6776044</v>
      </c>
    </row>
    <row r="308" spans="1:15" ht="112.5">
      <c r="A308" s="25" t="s">
        <v>33</v>
      </c>
      <c r="B308" s="25" t="s">
        <v>22</v>
      </c>
      <c r="C308" s="25"/>
      <c r="D308" s="25"/>
      <c r="E308" s="136">
        <v>40.56</v>
      </c>
      <c r="F308" s="17"/>
      <c r="G308" s="17"/>
      <c r="H308" s="136">
        <v>40.56</v>
      </c>
      <c r="I308" s="17"/>
      <c r="J308" s="17"/>
      <c r="K308" s="136">
        <v>40.56</v>
      </c>
      <c r="L308" s="17"/>
      <c r="M308" s="17"/>
      <c r="N308" s="136">
        <v>40.56</v>
      </c>
      <c r="O308" s="141">
        <f t="shared" si="15"/>
        <v>162.24</v>
      </c>
    </row>
    <row r="309" spans="1:15" ht="45">
      <c r="A309" s="25" t="s">
        <v>34</v>
      </c>
      <c r="B309" s="25" t="s">
        <v>22</v>
      </c>
      <c r="C309" s="25"/>
      <c r="D309" s="25"/>
      <c r="E309" s="136">
        <v>1.04</v>
      </c>
      <c r="F309" s="17"/>
      <c r="G309" s="17"/>
      <c r="H309" s="136">
        <v>1.04</v>
      </c>
      <c r="I309" s="17"/>
      <c r="J309" s="17"/>
      <c r="K309" s="136">
        <v>1.04</v>
      </c>
      <c r="L309" s="17"/>
      <c r="M309" s="17"/>
      <c r="N309" s="136">
        <v>1.04</v>
      </c>
      <c r="O309" s="141">
        <f t="shared" si="15"/>
        <v>4.16</v>
      </c>
    </row>
    <row r="310" spans="1:15" ht="33.75">
      <c r="A310" s="25" t="s">
        <v>35</v>
      </c>
      <c r="B310" s="25" t="s">
        <v>22</v>
      </c>
      <c r="C310" s="25"/>
      <c r="D310" s="25"/>
      <c r="E310" s="17">
        <v>3.25</v>
      </c>
      <c r="F310" s="17"/>
      <c r="G310" s="17"/>
      <c r="H310" s="17">
        <v>3.25</v>
      </c>
      <c r="I310" s="17"/>
      <c r="J310" s="17"/>
      <c r="K310" s="17">
        <v>3.25</v>
      </c>
      <c r="L310" s="25"/>
      <c r="M310" s="25"/>
      <c r="N310" s="17">
        <v>3.25</v>
      </c>
      <c r="O310" s="29">
        <f t="shared" si="15"/>
        <v>13</v>
      </c>
    </row>
    <row r="311" spans="1:15" ht="56.25">
      <c r="A311" s="25" t="s">
        <v>38</v>
      </c>
      <c r="B311" s="25" t="s">
        <v>22</v>
      </c>
      <c r="C311" s="25"/>
      <c r="D311" s="25"/>
      <c r="E311" s="17">
        <v>5.72</v>
      </c>
      <c r="F311" s="17"/>
      <c r="G311" s="17"/>
      <c r="H311" s="17">
        <v>5.72</v>
      </c>
      <c r="I311" s="17"/>
      <c r="J311" s="17"/>
      <c r="K311" s="17">
        <v>5.72</v>
      </c>
      <c r="L311" s="25"/>
      <c r="M311" s="25"/>
      <c r="N311" s="17">
        <v>5.72</v>
      </c>
      <c r="O311" s="29">
        <f t="shared" si="15"/>
        <v>22.88</v>
      </c>
    </row>
    <row r="312" spans="1:15" ht="112.5">
      <c r="A312" s="25" t="s">
        <v>39</v>
      </c>
      <c r="B312" s="25" t="s">
        <v>22</v>
      </c>
      <c r="C312" s="25"/>
      <c r="D312" s="25"/>
      <c r="E312" s="17"/>
      <c r="F312" s="17"/>
      <c r="G312" s="17"/>
      <c r="H312" s="17">
        <v>21.5</v>
      </c>
      <c r="I312" s="17"/>
      <c r="J312" s="17"/>
      <c r="K312" s="17"/>
      <c r="L312" s="25"/>
      <c r="M312" s="25"/>
      <c r="N312" s="17"/>
      <c r="O312" s="29">
        <f t="shared" si="15"/>
        <v>21.5</v>
      </c>
    </row>
    <row r="313" spans="1:15" ht="90">
      <c r="A313" s="25" t="s">
        <v>223</v>
      </c>
      <c r="B313" s="25" t="s">
        <v>22</v>
      </c>
      <c r="C313" s="25"/>
      <c r="D313" s="25"/>
      <c r="E313" s="17">
        <v>125</v>
      </c>
      <c r="F313" s="17"/>
      <c r="G313" s="17"/>
      <c r="H313" s="17">
        <v>125</v>
      </c>
      <c r="I313" s="17"/>
      <c r="J313" s="17"/>
      <c r="K313" s="17">
        <v>125</v>
      </c>
      <c r="L313" s="25"/>
      <c r="M313" s="25"/>
      <c r="N313" s="17">
        <v>125</v>
      </c>
      <c r="O313" s="29">
        <f t="shared" si="15"/>
        <v>500</v>
      </c>
    </row>
    <row r="314" spans="1:15" ht="101.25">
      <c r="A314" s="25" t="s">
        <v>224</v>
      </c>
      <c r="B314" s="25" t="s">
        <v>22</v>
      </c>
      <c r="C314" s="25"/>
      <c r="D314" s="25"/>
      <c r="E314" s="17">
        <v>55</v>
      </c>
      <c r="F314" s="17"/>
      <c r="G314" s="17"/>
      <c r="H314" s="17">
        <v>55</v>
      </c>
      <c r="I314" s="17"/>
      <c r="J314" s="17"/>
      <c r="K314" s="17">
        <v>55</v>
      </c>
      <c r="L314" s="17"/>
      <c r="M314" s="17"/>
      <c r="N314" s="17">
        <v>55</v>
      </c>
      <c r="O314" s="29">
        <f t="shared" si="15"/>
        <v>220</v>
      </c>
    </row>
    <row r="315" spans="1:15" ht="21.75">
      <c r="A315" s="57" t="s">
        <v>81</v>
      </c>
      <c r="B315" s="58" t="s">
        <v>1</v>
      </c>
      <c r="C315" s="58"/>
      <c r="D315" s="58"/>
      <c r="E315" s="27">
        <f>SUM(E306:E314)</f>
        <v>233.4894011</v>
      </c>
      <c r="F315" s="58"/>
      <c r="G315" s="58"/>
      <c r="H315" s="27">
        <f>SUM(H306:H314)</f>
        <v>254.9894011</v>
      </c>
      <c r="I315" s="58"/>
      <c r="J315" s="58"/>
      <c r="K315" s="27">
        <f>SUM(K306:K314)</f>
        <v>233.4894011</v>
      </c>
      <c r="L315" s="27"/>
      <c r="M315" s="27"/>
      <c r="N315" s="27">
        <f>SUM(N306:N314)</f>
        <v>233.4894011</v>
      </c>
      <c r="O315" s="27">
        <f>SUM(O306:O314)</f>
        <v>955.4576044</v>
      </c>
    </row>
    <row r="316" spans="1:15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27"/>
      <c r="L316" s="8"/>
      <c r="M316" s="8"/>
      <c r="N316" s="8"/>
      <c r="O316" s="8"/>
    </row>
    <row r="317" spans="1:15" ht="12.75">
      <c r="A317" s="59" t="s">
        <v>82</v>
      </c>
      <c r="B317" s="60"/>
      <c r="C317" s="60"/>
      <c r="D317" s="8"/>
      <c r="E317" s="153">
        <f>E303+E315</f>
        <v>1541.9110351</v>
      </c>
      <c r="F317" s="61"/>
      <c r="G317" s="61"/>
      <c r="H317" s="153">
        <f>H303+H315</f>
        <v>770.8372850999999</v>
      </c>
      <c r="I317" s="61"/>
      <c r="J317" s="61"/>
      <c r="K317" s="153">
        <f>K303+K315</f>
        <v>577.8040351</v>
      </c>
      <c r="L317" s="61"/>
      <c r="M317" s="61"/>
      <c r="N317" s="153">
        <f>N303+N315</f>
        <v>1263.0056881</v>
      </c>
      <c r="O317" s="153">
        <f>O303+O315</f>
        <v>4153.5580434</v>
      </c>
    </row>
    <row r="319" spans="1:15" ht="12.75">
      <c r="A319" s="256" t="s">
        <v>225</v>
      </c>
      <c r="B319" s="256"/>
      <c r="C319" s="256"/>
      <c r="D319" s="256"/>
      <c r="E319" s="256"/>
      <c r="F319" s="256"/>
      <c r="G319" s="256"/>
      <c r="H319" s="256"/>
      <c r="I319" s="256"/>
      <c r="J319" s="256"/>
      <c r="K319" s="256"/>
      <c r="L319" s="256"/>
      <c r="M319" s="256"/>
      <c r="N319" s="256"/>
      <c r="O319" s="256"/>
    </row>
    <row r="320" spans="1:15" ht="12.75">
      <c r="A320" s="421" t="s">
        <v>226</v>
      </c>
      <c r="B320" s="421"/>
      <c r="C320" s="421"/>
      <c r="D320" s="421"/>
      <c r="E320" s="421"/>
      <c r="F320" s="421"/>
      <c r="G320" s="421"/>
      <c r="H320" s="421"/>
      <c r="I320" s="421"/>
      <c r="J320" s="421"/>
      <c r="K320" s="421"/>
      <c r="L320" s="421"/>
      <c r="M320" s="421"/>
      <c r="N320" s="421"/>
      <c r="O320" s="421"/>
    </row>
    <row r="321" spans="1:15" ht="12.75">
      <c r="A321" s="421" t="s">
        <v>227</v>
      </c>
      <c r="B321" s="421"/>
      <c r="C321" s="421"/>
      <c r="D321" s="421"/>
      <c r="E321" s="421"/>
      <c r="F321" s="421"/>
      <c r="G321" s="421"/>
      <c r="H321" s="421"/>
      <c r="I321" s="421"/>
      <c r="J321" s="421"/>
      <c r="K321" s="421"/>
      <c r="L321" s="421"/>
      <c r="M321" s="421"/>
      <c r="N321" s="421"/>
      <c r="O321" s="421"/>
    </row>
    <row r="322" spans="1:15" ht="12.75">
      <c r="A322" s="154"/>
      <c r="B322" s="154"/>
      <c r="C322" s="154"/>
      <c r="D322" s="154"/>
      <c r="E322" s="154"/>
      <c r="F322" s="154"/>
      <c r="G322" s="154"/>
      <c r="H322" s="154"/>
      <c r="I322" s="154"/>
      <c r="J322" s="154"/>
      <c r="K322" s="154"/>
      <c r="L322" s="154"/>
      <c r="M322" s="154"/>
      <c r="N322" s="154"/>
      <c r="O322" s="154"/>
    </row>
    <row r="323" spans="1:15" ht="12.75">
      <c r="A323" s="423" t="s">
        <v>43</v>
      </c>
      <c r="B323" s="423" t="s">
        <v>44</v>
      </c>
      <c r="C323" s="424" t="s">
        <v>228</v>
      </c>
      <c r="D323" s="425"/>
      <c r="E323" s="425"/>
      <c r="F323" s="425"/>
      <c r="G323" s="425"/>
      <c r="H323" s="425"/>
      <c r="I323" s="425"/>
      <c r="J323" s="425"/>
      <c r="K323" s="425"/>
      <c r="L323" s="425"/>
      <c r="M323" s="425"/>
      <c r="N323" s="426"/>
      <c r="O323" s="423" t="s">
        <v>46</v>
      </c>
    </row>
    <row r="324" spans="1:15" ht="12.75">
      <c r="A324" s="423"/>
      <c r="B324" s="423"/>
      <c r="C324" s="427" t="s">
        <v>229</v>
      </c>
      <c r="D324" s="427"/>
      <c r="E324" s="427"/>
      <c r="F324" s="427" t="s">
        <v>48</v>
      </c>
      <c r="G324" s="427"/>
      <c r="H324" s="427"/>
      <c r="I324" s="427" t="s">
        <v>49</v>
      </c>
      <c r="J324" s="427"/>
      <c r="K324" s="427"/>
      <c r="L324" s="427" t="s">
        <v>50</v>
      </c>
      <c r="M324" s="427"/>
      <c r="N324" s="427"/>
      <c r="O324" s="423"/>
    </row>
    <row r="325" spans="1:15" ht="22.5">
      <c r="A325" s="423"/>
      <c r="B325" s="423"/>
      <c r="C325" s="157" t="s">
        <v>51</v>
      </c>
      <c r="D325" s="72" t="s">
        <v>230</v>
      </c>
      <c r="E325" s="72" t="s">
        <v>231</v>
      </c>
      <c r="F325" s="157" t="s">
        <v>51</v>
      </c>
      <c r="G325" s="72" t="s">
        <v>230</v>
      </c>
      <c r="H325" s="72" t="s">
        <v>231</v>
      </c>
      <c r="I325" s="157" t="s">
        <v>51</v>
      </c>
      <c r="J325" s="72" t="s">
        <v>230</v>
      </c>
      <c r="K325" s="72" t="s">
        <v>231</v>
      </c>
      <c r="L325" s="157" t="s">
        <v>51</v>
      </c>
      <c r="M325" s="72" t="s">
        <v>230</v>
      </c>
      <c r="N325" s="72" t="s">
        <v>231</v>
      </c>
      <c r="O325" s="423"/>
    </row>
    <row r="326" spans="1:15" ht="12.75">
      <c r="A326" s="427" t="s">
        <v>156</v>
      </c>
      <c r="B326" s="427"/>
      <c r="C326" s="427"/>
      <c r="D326" s="427"/>
      <c r="E326" s="427"/>
      <c r="F326" s="427"/>
      <c r="G326" s="427"/>
      <c r="H326" s="427"/>
      <c r="I326" s="427"/>
      <c r="J326" s="427"/>
      <c r="K326" s="427"/>
      <c r="L326" s="427"/>
      <c r="M326" s="427"/>
      <c r="N326" s="427"/>
      <c r="O326" s="158"/>
    </row>
    <row r="327" spans="1:15" ht="101.25">
      <c r="A327" s="159" t="s">
        <v>232</v>
      </c>
      <c r="B327" s="52" t="s">
        <v>1</v>
      </c>
      <c r="C327" s="52"/>
      <c r="D327" s="52"/>
      <c r="E327" s="160">
        <v>35799.4</v>
      </c>
      <c r="F327" s="52"/>
      <c r="G327" s="52"/>
      <c r="H327" s="160"/>
      <c r="I327" s="52"/>
      <c r="J327" s="52"/>
      <c r="K327" s="160"/>
      <c r="L327" s="52"/>
      <c r="M327" s="52"/>
      <c r="N327" s="52"/>
      <c r="O327" s="160">
        <f>E327+H327+K327+N327</f>
        <v>35799.4</v>
      </c>
    </row>
    <row r="328" spans="1:15" ht="213.75">
      <c r="A328" s="161" t="s">
        <v>233</v>
      </c>
      <c r="B328" s="52" t="s">
        <v>1</v>
      </c>
      <c r="C328" s="52"/>
      <c r="D328" s="52"/>
      <c r="E328" s="162"/>
      <c r="F328" s="52"/>
      <c r="G328" s="52"/>
      <c r="H328" s="160"/>
      <c r="I328" s="52"/>
      <c r="J328" s="52"/>
      <c r="K328" s="160"/>
      <c r="L328" s="52"/>
      <c r="M328" s="52"/>
      <c r="N328" s="52"/>
      <c r="O328" s="428">
        <f>E329+K330</f>
        <v>1037.5</v>
      </c>
    </row>
    <row r="329" spans="1:15" ht="33.75">
      <c r="A329" s="163" t="s">
        <v>234</v>
      </c>
      <c r="B329" s="52"/>
      <c r="C329" s="52"/>
      <c r="D329" s="52"/>
      <c r="E329" s="162">
        <v>357.5</v>
      </c>
      <c r="F329" s="52"/>
      <c r="G329" s="52"/>
      <c r="H329" s="160"/>
      <c r="I329" s="52"/>
      <c r="J329" s="52"/>
      <c r="K329" s="160"/>
      <c r="L329" s="52"/>
      <c r="M329" s="52"/>
      <c r="N329" s="52"/>
      <c r="O329" s="429"/>
    </row>
    <row r="330" spans="1:15" ht="33.75">
      <c r="A330" s="163" t="s">
        <v>235</v>
      </c>
      <c r="B330" s="52"/>
      <c r="C330" s="52"/>
      <c r="D330" s="52"/>
      <c r="E330" s="162"/>
      <c r="F330" s="52"/>
      <c r="G330" s="52"/>
      <c r="H330" s="160"/>
      <c r="I330" s="52"/>
      <c r="J330" s="52"/>
      <c r="K330" s="160">
        <v>680</v>
      </c>
      <c r="L330" s="52"/>
      <c r="M330" s="52"/>
      <c r="N330" s="52"/>
      <c r="O330" s="430"/>
    </row>
    <row r="331" spans="1:15" ht="213.75">
      <c r="A331" s="161" t="s">
        <v>236</v>
      </c>
      <c r="B331" s="52" t="s">
        <v>1</v>
      </c>
      <c r="C331" s="52"/>
      <c r="D331" s="52"/>
      <c r="E331" s="162"/>
      <c r="F331" s="52"/>
      <c r="G331" s="52"/>
      <c r="H331" s="160"/>
      <c r="I331" s="52"/>
      <c r="J331" s="52"/>
      <c r="K331" s="160"/>
      <c r="L331" s="52"/>
      <c r="M331" s="52"/>
      <c r="N331" s="52"/>
      <c r="O331" s="428">
        <f>E332+K333</f>
        <v>1254</v>
      </c>
    </row>
    <row r="332" spans="1:15" ht="33.75">
      <c r="A332" s="163" t="s">
        <v>237</v>
      </c>
      <c r="B332" s="52"/>
      <c r="C332" s="52"/>
      <c r="D332" s="52"/>
      <c r="E332" s="162">
        <v>404</v>
      </c>
      <c r="F332" s="52"/>
      <c r="G332" s="52"/>
      <c r="H332" s="160"/>
      <c r="I332" s="52"/>
      <c r="J332" s="52"/>
      <c r="K332" s="160"/>
      <c r="L332" s="52"/>
      <c r="M332" s="52"/>
      <c r="N332" s="52"/>
      <c r="O332" s="429"/>
    </row>
    <row r="333" spans="1:15" ht="33.75">
      <c r="A333" s="163" t="s">
        <v>238</v>
      </c>
      <c r="B333" s="52"/>
      <c r="C333" s="52"/>
      <c r="D333" s="52"/>
      <c r="E333" s="162"/>
      <c r="F333" s="52"/>
      <c r="G333" s="52"/>
      <c r="H333" s="160"/>
      <c r="I333" s="52"/>
      <c r="J333" s="52"/>
      <c r="K333" s="164">
        <v>850</v>
      </c>
      <c r="L333" s="52"/>
      <c r="M333" s="52"/>
      <c r="N333" s="52"/>
      <c r="O333" s="430"/>
    </row>
    <row r="334" spans="1:15" ht="191.25">
      <c r="A334" s="161" t="s">
        <v>239</v>
      </c>
      <c r="B334" s="52" t="s">
        <v>1</v>
      </c>
      <c r="C334" s="52"/>
      <c r="D334" s="52"/>
      <c r="E334" s="162"/>
      <c r="F334" s="52"/>
      <c r="G334" s="52"/>
      <c r="H334" s="160">
        <v>370</v>
      </c>
      <c r="I334" s="52"/>
      <c r="J334" s="52"/>
      <c r="K334" s="160"/>
      <c r="L334" s="52"/>
      <c r="M334" s="52"/>
      <c r="N334" s="52"/>
      <c r="O334" s="160">
        <f aca="true" t="shared" si="16" ref="O334:O339">E334+H334+K334+N334</f>
        <v>370</v>
      </c>
    </row>
    <row r="335" spans="1:15" ht="123.75">
      <c r="A335" s="165" t="s">
        <v>240</v>
      </c>
      <c r="B335" s="52" t="s">
        <v>1</v>
      </c>
      <c r="C335" s="52"/>
      <c r="D335" s="52"/>
      <c r="E335" s="162">
        <v>1900</v>
      </c>
      <c r="F335" s="52"/>
      <c r="G335" s="52"/>
      <c r="H335" s="160"/>
      <c r="I335" s="52"/>
      <c r="J335" s="52"/>
      <c r="K335" s="160"/>
      <c r="L335" s="52"/>
      <c r="M335" s="52"/>
      <c r="N335" s="52"/>
      <c r="O335" s="160">
        <f t="shared" si="16"/>
        <v>1900</v>
      </c>
    </row>
    <row r="336" spans="1:15" ht="67.5">
      <c r="A336" s="161" t="s">
        <v>241</v>
      </c>
      <c r="B336" s="52" t="s">
        <v>1</v>
      </c>
      <c r="C336" s="52"/>
      <c r="D336" s="52"/>
      <c r="E336" s="166">
        <v>1800</v>
      </c>
      <c r="F336" s="52"/>
      <c r="G336" s="52"/>
      <c r="H336" s="160"/>
      <c r="I336" s="52"/>
      <c r="J336" s="52"/>
      <c r="K336" s="160"/>
      <c r="L336" s="52"/>
      <c r="M336" s="52"/>
      <c r="N336" s="52"/>
      <c r="O336" s="160">
        <f t="shared" si="16"/>
        <v>1800</v>
      </c>
    </row>
    <row r="337" spans="1:15" ht="67.5">
      <c r="A337" s="161" t="s">
        <v>242</v>
      </c>
      <c r="B337" s="52" t="s">
        <v>1</v>
      </c>
      <c r="C337" s="52"/>
      <c r="D337" s="52"/>
      <c r="E337" s="162">
        <v>1800</v>
      </c>
      <c r="F337" s="52"/>
      <c r="G337" s="52"/>
      <c r="H337" s="160"/>
      <c r="I337" s="52"/>
      <c r="J337" s="52"/>
      <c r="K337" s="160"/>
      <c r="L337" s="52"/>
      <c r="M337" s="52"/>
      <c r="N337" s="52"/>
      <c r="O337" s="160">
        <f t="shared" si="16"/>
        <v>1800</v>
      </c>
    </row>
    <row r="338" spans="1:15" ht="180">
      <c r="A338" s="161" t="s">
        <v>243</v>
      </c>
      <c r="B338" s="52" t="s">
        <v>1</v>
      </c>
      <c r="C338" s="52"/>
      <c r="D338" s="52"/>
      <c r="E338" s="162">
        <v>7172.48</v>
      </c>
      <c r="F338" s="52"/>
      <c r="G338" s="52"/>
      <c r="H338" s="160"/>
      <c r="I338" s="52"/>
      <c r="J338" s="52"/>
      <c r="K338" s="160"/>
      <c r="L338" s="52"/>
      <c r="M338" s="52"/>
      <c r="N338" s="52"/>
      <c r="O338" s="160">
        <f t="shared" si="16"/>
        <v>7172.48</v>
      </c>
    </row>
    <row r="339" spans="1:15" ht="180">
      <c r="A339" s="161" t="s">
        <v>244</v>
      </c>
      <c r="B339" s="52" t="s">
        <v>1</v>
      </c>
      <c r="C339" s="52"/>
      <c r="D339" s="52"/>
      <c r="E339" s="162">
        <v>3510.527</v>
      </c>
      <c r="F339" s="52"/>
      <c r="G339" s="52"/>
      <c r="H339" s="160"/>
      <c r="I339" s="52"/>
      <c r="J339" s="52"/>
      <c r="K339" s="160"/>
      <c r="L339" s="52"/>
      <c r="M339" s="52"/>
      <c r="N339" s="52"/>
      <c r="O339" s="160">
        <f t="shared" si="16"/>
        <v>3510.527</v>
      </c>
    </row>
    <row r="340" spans="1:15" ht="31.5">
      <c r="A340" s="167" t="s">
        <v>82</v>
      </c>
      <c r="B340" s="167" t="s">
        <v>245</v>
      </c>
      <c r="C340" s="167"/>
      <c r="D340" s="167"/>
      <c r="E340" s="168">
        <f>SUM(E327:E339)</f>
        <v>52743.90700000001</v>
      </c>
      <c r="F340" s="167"/>
      <c r="G340" s="167"/>
      <c r="H340" s="168">
        <f>SUM(H327:H339)</f>
        <v>370</v>
      </c>
      <c r="I340" s="167"/>
      <c r="J340" s="167"/>
      <c r="K340" s="168">
        <f>SUM(K327:K334)</f>
        <v>1530</v>
      </c>
      <c r="L340" s="167"/>
      <c r="M340" s="167"/>
      <c r="N340" s="168">
        <f>N327</f>
        <v>0</v>
      </c>
      <c r="O340" s="168">
        <f>SUM(O327:O339)</f>
        <v>54643.90700000001</v>
      </c>
    </row>
    <row r="342" spans="1:15" ht="12.75">
      <c r="A342" s="263" t="s">
        <v>246</v>
      </c>
      <c r="B342" s="263"/>
      <c r="C342" s="263"/>
      <c r="D342" s="263"/>
      <c r="E342" s="263"/>
      <c r="F342" s="263"/>
      <c r="G342" s="263"/>
      <c r="H342" s="263"/>
      <c r="I342" s="263"/>
      <c r="J342" s="263"/>
      <c r="K342" s="263"/>
      <c r="L342" s="263"/>
      <c r="M342" s="263"/>
      <c r="N342" s="263"/>
      <c r="O342" s="263"/>
    </row>
    <row r="343" spans="1:15" ht="56.25">
      <c r="A343" s="33" t="s">
        <v>43</v>
      </c>
      <c r="B343" s="33" t="s">
        <v>44</v>
      </c>
      <c r="C343" s="268" t="s">
        <v>45</v>
      </c>
      <c r="D343" s="416"/>
      <c r="E343" s="416"/>
      <c r="F343" s="416"/>
      <c r="G343" s="416"/>
      <c r="H343" s="416"/>
      <c r="I343" s="416"/>
      <c r="J343" s="416"/>
      <c r="K343" s="416"/>
      <c r="L343" s="416"/>
      <c r="M343" s="416"/>
      <c r="N343" s="417"/>
      <c r="O343" s="37" t="s">
        <v>46</v>
      </c>
    </row>
    <row r="344" spans="1:15" ht="12.75">
      <c r="A344" s="38"/>
      <c r="B344" s="38"/>
      <c r="C344" s="418" t="s">
        <v>47</v>
      </c>
      <c r="D344" s="419"/>
      <c r="E344" s="419"/>
      <c r="F344" s="418" t="s">
        <v>48</v>
      </c>
      <c r="G344" s="419"/>
      <c r="H344" s="419"/>
      <c r="I344" s="418" t="s">
        <v>49</v>
      </c>
      <c r="J344" s="419"/>
      <c r="K344" s="419"/>
      <c r="L344" s="37"/>
      <c r="M344" s="37" t="s">
        <v>50</v>
      </c>
      <c r="N344" s="37"/>
      <c r="O344" s="37"/>
    </row>
    <row r="345" spans="1:15" ht="22.5">
      <c r="A345" s="42"/>
      <c r="B345" s="42"/>
      <c r="C345" s="37" t="s">
        <v>51</v>
      </c>
      <c r="D345" s="37" t="s">
        <v>52</v>
      </c>
      <c r="E345" s="37" t="s">
        <v>53</v>
      </c>
      <c r="F345" s="37" t="s">
        <v>51</v>
      </c>
      <c r="G345" s="37" t="s">
        <v>54</v>
      </c>
      <c r="H345" s="37" t="s">
        <v>53</v>
      </c>
      <c r="I345" s="37" t="s">
        <v>51</v>
      </c>
      <c r="J345" s="37" t="s">
        <v>54</v>
      </c>
      <c r="K345" s="37" t="s">
        <v>53</v>
      </c>
      <c r="L345" s="37" t="s">
        <v>51</v>
      </c>
      <c r="M345" s="37" t="s">
        <v>54</v>
      </c>
      <c r="N345" s="37" t="s">
        <v>53</v>
      </c>
      <c r="O345" s="42"/>
    </row>
    <row r="346" spans="1:15" ht="12.75">
      <c r="A346" s="42" t="s">
        <v>55</v>
      </c>
      <c r="B346" s="42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42"/>
    </row>
    <row r="347" spans="1:15" ht="56.25">
      <c r="A347" s="42" t="s">
        <v>732</v>
      </c>
      <c r="B347" s="42"/>
      <c r="C347" s="437"/>
      <c r="D347" s="435"/>
      <c r="E347" s="435"/>
      <c r="F347" s="437">
        <v>10</v>
      </c>
      <c r="G347" s="435">
        <v>10</v>
      </c>
      <c r="H347" s="435">
        <v>100</v>
      </c>
      <c r="I347" s="437"/>
      <c r="J347" s="435"/>
      <c r="K347" s="435"/>
      <c r="L347" s="437"/>
      <c r="M347" s="435"/>
      <c r="N347" s="435"/>
      <c r="O347" s="436">
        <f>E347+H347+K347+N347</f>
        <v>100</v>
      </c>
    </row>
    <row r="348" spans="1:15" ht="12.75">
      <c r="A348" s="42" t="s">
        <v>605</v>
      </c>
      <c r="B348" s="42"/>
      <c r="C348" s="435"/>
      <c r="D348" s="435"/>
      <c r="E348" s="435"/>
      <c r="F348" s="437"/>
      <c r="G348" s="435"/>
      <c r="H348" s="435"/>
      <c r="I348" s="435"/>
      <c r="J348" s="435"/>
      <c r="K348" s="435"/>
      <c r="L348" s="435"/>
      <c r="M348" s="435"/>
      <c r="N348" s="435"/>
      <c r="O348" s="436">
        <f aca="true" t="shared" si="17" ref="O348:O353">E348+H348+K348+N348</f>
        <v>0</v>
      </c>
    </row>
    <row r="349" spans="1:15" ht="112.5">
      <c r="A349" s="42" t="s">
        <v>733</v>
      </c>
      <c r="B349" s="42"/>
      <c r="C349" s="435"/>
      <c r="D349" s="435"/>
      <c r="E349" s="435"/>
      <c r="F349" s="437"/>
      <c r="G349" s="435"/>
      <c r="H349" s="435"/>
      <c r="I349" s="435"/>
      <c r="J349" s="435"/>
      <c r="K349" s="435">
        <v>300</v>
      </c>
      <c r="L349" s="435"/>
      <c r="M349" s="435"/>
      <c r="N349" s="435"/>
      <c r="O349" s="436">
        <f t="shared" si="17"/>
        <v>300</v>
      </c>
    </row>
    <row r="350" spans="1:15" ht="45">
      <c r="A350" s="42" t="s">
        <v>734</v>
      </c>
      <c r="B350" s="42"/>
      <c r="C350" s="435"/>
      <c r="D350" s="435"/>
      <c r="E350" s="435"/>
      <c r="F350" s="437"/>
      <c r="G350" s="435"/>
      <c r="H350" s="435"/>
      <c r="I350" s="435"/>
      <c r="J350" s="435"/>
      <c r="K350" s="435">
        <v>300</v>
      </c>
      <c r="L350" s="435"/>
      <c r="M350" s="435"/>
      <c r="N350" s="435"/>
      <c r="O350" s="436">
        <f t="shared" si="17"/>
        <v>300</v>
      </c>
    </row>
    <row r="351" spans="1:15" ht="12.75">
      <c r="A351" s="42" t="s">
        <v>609</v>
      </c>
      <c r="B351" s="42"/>
      <c r="C351" s="435"/>
      <c r="D351" s="435"/>
      <c r="E351" s="435"/>
      <c r="F351" s="437"/>
      <c r="G351" s="435"/>
      <c r="H351" s="435"/>
      <c r="I351" s="435"/>
      <c r="J351" s="435"/>
      <c r="K351" s="435"/>
      <c r="L351" s="435"/>
      <c r="M351" s="435"/>
      <c r="N351" s="435"/>
      <c r="O351" s="436">
        <f t="shared" si="17"/>
        <v>0</v>
      </c>
    </row>
    <row r="352" spans="1:15" ht="22.5">
      <c r="A352" s="42" t="s">
        <v>735</v>
      </c>
      <c r="B352" s="42"/>
      <c r="C352" s="435"/>
      <c r="D352" s="435"/>
      <c r="E352" s="435">
        <v>364</v>
      </c>
      <c r="F352" s="437"/>
      <c r="G352" s="435"/>
      <c r="H352" s="435">
        <v>364</v>
      </c>
      <c r="I352" s="435"/>
      <c r="J352" s="435"/>
      <c r="K352" s="435">
        <v>364</v>
      </c>
      <c r="L352" s="435"/>
      <c r="M352" s="435"/>
      <c r="N352" s="435">
        <v>364</v>
      </c>
      <c r="O352" s="436">
        <f t="shared" si="17"/>
        <v>1456</v>
      </c>
    </row>
    <row r="353" spans="1:15" ht="25.5" customHeight="1">
      <c r="A353" s="434" t="s">
        <v>82</v>
      </c>
      <c r="B353" s="434"/>
      <c r="C353" s="435"/>
      <c r="D353" s="435"/>
      <c r="E353" s="435">
        <f>E347+E349+E350+E352</f>
        <v>364</v>
      </c>
      <c r="F353" s="435"/>
      <c r="G353" s="435"/>
      <c r="H353" s="435">
        <f>H347+H349+H350+H352</f>
        <v>464</v>
      </c>
      <c r="I353" s="435"/>
      <c r="J353" s="435"/>
      <c r="K353" s="435">
        <f>K347+K349+K350+K352</f>
        <v>964</v>
      </c>
      <c r="L353" s="435"/>
      <c r="M353" s="435"/>
      <c r="N353" s="435">
        <f>N347+N349+N350+N352</f>
        <v>364</v>
      </c>
      <c r="O353" s="436">
        <f>SUM(O347:O352)</f>
        <v>2156</v>
      </c>
    </row>
    <row r="354" spans="1:15" ht="12.75">
      <c r="A354" s="66"/>
      <c r="B354" s="66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6"/>
    </row>
    <row r="355" spans="1:15" ht="12.75">
      <c r="A355" s="273" t="s">
        <v>247</v>
      </c>
      <c r="B355" s="256"/>
      <c r="C355" s="256"/>
      <c r="D355" s="256"/>
      <c r="E355" s="256"/>
      <c r="F355" s="256"/>
      <c r="G355" s="256"/>
      <c r="H355" s="256"/>
      <c r="I355" s="256"/>
      <c r="J355" s="256"/>
      <c r="K355" s="256"/>
      <c r="L355" s="256"/>
      <c r="M355" s="256"/>
      <c r="N355" s="256"/>
      <c r="O355" s="256"/>
    </row>
    <row r="356" spans="1:15" ht="12.75">
      <c r="A356" s="256"/>
      <c r="B356" s="256"/>
      <c r="C356" s="256"/>
      <c r="D356" s="256"/>
      <c r="E356" s="256"/>
      <c r="F356" s="256"/>
      <c r="G356" s="256"/>
      <c r="H356" s="256"/>
      <c r="I356" s="256"/>
      <c r="J356" s="256"/>
      <c r="K356" s="256"/>
      <c r="L356" s="256"/>
      <c r="M356" s="256"/>
      <c r="N356" s="256"/>
      <c r="O356" s="256"/>
    </row>
    <row r="359" spans="1:15" ht="56.25">
      <c r="A359" s="33" t="s">
        <v>43</v>
      </c>
      <c r="B359" s="33" t="s">
        <v>44</v>
      </c>
      <c r="C359" s="268" t="s">
        <v>45</v>
      </c>
      <c r="D359" s="412"/>
      <c r="E359" s="412"/>
      <c r="F359" s="412"/>
      <c r="G359" s="412"/>
      <c r="H359" s="412"/>
      <c r="I359" s="412"/>
      <c r="J359" s="412"/>
      <c r="K359" s="412"/>
      <c r="L359" s="34"/>
      <c r="M359" s="34"/>
      <c r="N359" s="36"/>
      <c r="O359" s="37" t="s">
        <v>46</v>
      </c>
    </row>
    <row r="360" spans="1:15" ht="12.75">
      <c r="A360" s="38"/>
      <c r="B360" s="38"/>
      <c r="C360" s="257" t="s">
        <v>47</v>
      </c>
      <c r="D360" s="258"/>
      <c r="E360" s="258"/>
      <c r="F360" s="257" t="s">
        <v>48</v>
      </c>
      <c r="G360" s="258"/>
      <c r="H360" s="258"/>
      <c r="I360" s="257" t="s">
        <v>49</v>
      </c>
      <c r="J360" s="258"/>
      <c r="K360" s="258"/>
      <c r="L360" s="37"/>
      <c r="M360" s="37" t="s">
        <v>50</v>
      </c>
      <c r="N360" s="37"/>
      <c r="O360" s="37"/>
    </row>
    <row r="361" spans="1:15" ht="22.5">
      <c r="A361" s="41"/>
      <c r="B361" s="41"/>
      <c r="C361" s="38" t="s">
        <v>51</v>
      </c>
      <c r="D361" s="38" t="s">
        <v>52</v>
      </c>
      <c r="E361" s="38" t="s">
        <v>53</v>
      </c>
      <c r="F361" s="38" t="s">
        <v>51</v>
      </c>
      <c r="G361" s="38" t="s">
        <v>54</v>
      </c>
      <c r="H361" s="38" t="s">
        <v>53</v>
      </c>
      <c r="I361" s="38" t="s">
        <v>51</v>
      </c>
      <c r="J361" s="38" t="s">
        <v>54</v>
      </c>
      <c r="K361" s="38" t="s">
        <v>53</v>
      </c>
      <c r="L361" s="37" t="s">
        <v>51</v>
      </c>
      <c r="M361" s="37" t="s">
        <v>54</v>
      </c>
      <c r="N361" s="37" t="s">
        <v>53</v>
      </c>
      <c r="O361" s="42"/>
    </row>
    <row r="362" spans="1:15" ht="12.75">
      <c r="A362" s="352" t="s">
        <v>80</v>
      </c>
      <c r="B362" s="254"/>
      <c r="C362" s="254"/>
      <c r="D362" s="254"/>
      <c r="E362" s="255"/>
      <c r="F362" s="8"/>
      <c r="G362" s="8"/>
      <c r="H362" s="8"/>
      <c r="I362" s="8"/>
      <c r="J362" s="8"/>
      <c r="K362" s="8"/>
      <c r="L362" s="8"/>
      <c r="M362" s="8"/>
      <c r="N362" s="8"/>
      <c r="O362" s="169"/>
    </row>
    <row r="363" spans="1:15" ht="56.25">
      <c r="A363" s="17" t="s">
        <v>248</v>
      </c>
      <c r="B363" s="9" t="s">
        <v>222</v>
      </c>
      <c r="C363" s="17">
        <v>66</v>
      </c>
      <c r="D363" s="17">
        <v>115</v>
      </c>
      <c r="E363" s="136">
        <v>7.6</v>
      </c>
      <c r="F363" s="17">
        <v>66</v>
      </c>
      <c r="G363" s="17">
        <v>115</v>
      </c>
      <c r="H363" s="46">
        <v>7.6</v>
      </c>
      <c r="I363" s="17">
        <v>67</v>
      </c>
      <c r="J363" s="17">
        <v>115</v>
      </c>
      <c r="K363" s="46">
        <v>7.7</v>
      </c>
      <c r="L363" s="170">
        <v>67</v>
      </c>
      <c r="M363" s="46">
        <v>115</v>
      </c>
      <c r="N363" s="46">
        <v>7.7</v>
      </c>
      <c r="O363" s="171">
        <f aca="true" t="shared" si="18" ref="O363:O372">E363+H363+K363+N363</f>
        <v>30.599999999999998</v>
      </c>
    </row>
    <row r="364" spans="1:15" ht="22.5">
      <c r="A364" s="17" t="s">
        <v>249</v>
      </c>
      <c r="B364" s="9" t="s">
        <v>9</v>
      </c>
      <c r="C364" s="17">
        <v>15</v>
      </c>
      <c r="D364" s="17">
        <v>15</v>
      </c>
      <c r="E364" s="46">
        <v>0.2</v>
      </c>
      <c r="F364" s="17">
        <v>15</v>
      </c>
      <c r="G364" s="17">
        <v>15</v>
      </c>
      <c r="H364" s="46">
        <v>0.2</v>
      </c>
      <c r="I364" s="17"/>
      <c r="J364" s="17"/>
      <c r="K364" s="46"/>
      <c r="L364" s="170">
        <v>20</v>
      </c>
      <c r="M364" s="46">
        <v>15</v>
      </c>
      <c r="N364" s="46">
        <v>0.3</v>
      </c>
      <c r="O364" s="171">
        <f t="shared" si="18"/>
        <v>0.7</v>
      </c>
    </row>
    <row r="365" spans="1:15" ht="12.75">
      <c r="A365" s="17" t="s">
        <v>250</v>
      </c>
      <c r="B365" s="9" t="s">
        <v>9</v>
      </c>
      <c r="C365" s="17">
        <v>5</v>
      </c>
      <c r="D365" s="17">
        <v>20</v>
      </c>
      <c r="E365" s="46">
        <v>0.1</v>
      </c>
      <c r="F365" s="17">
        <v>5</v>
      </c>
      <c r="G365" s="17">
        <v>20</v>
      </c>
      <c r="H365" s="46">
        <v>0.1</v>
      </c>
      <c r="I365" s="17">
        <v>5</v>
      </c>
      <c r="J365" s="17">
        <v>20</v>
      </c>
      <c r="K365" s="46">
        <v>0.1</v>
      </c>
      <c r="L365" s="170">
        <v>5</v>
      </c>
      <c r="M365" s="46">
        <v>20</v>
      </c>
      <c r="N365" s="46">
        <v>0.1</v>
      </c>
      <c r="O365" s="171">
        <f t="shared" si="18"/>
        <v>0.4</v>
      </c>
    </row>
    <row r="366" spans="1:15" ht="33.75">
      <c r="A366" s="17" t="s">
        <v>251</v>
      </c>
      <c r="B366" s="9" t="s">
        <v>9</v>
      </c>
      <c r="C366" s="17">
        <v>15</v>
      </c>
      <c r="D366" s="17">
        <v>10</v>
      </c>
      <c r="E366" s="46">
        <v>0.1</v>
      </c>
      <c r="F366" s="17">
        <v>15</v>
      </c>
      <c r="G366" s="17">
        <v>10</v>
      </c>
      <c r="H366" s="46">
        <v>0.2</v>
      </c>
      <c r="I366" s="17">
        <v>15</v>
      </c>
      <c r="J366" s="17">
        <v>10</v>
      </c>
      <c r="K366" s="46">
        <v>0.1</v>
      </c>
      <c r="L366" s="170">
        <v>15</v>
      </c>
      <c r="M366" s="46">
        <v>10</v>
      </c>
      <c r="N366" s="46">
        <v>0.2</v>
      </c>
      <c r="O366" s="171">
        <f t="shared" si="18"/>
        <v>0.6000000000000001</v>
      </c>
    </row>
    <row r="367" spans="1:15" ht="12.75">
      <c r="A367" s="17" t="s">
        <v>146</v>
      </c>
      <c r="B367" s="9" t="s">
        <v>9</v>
      </c>
      <c r="C367" s="17">
        <v>10</v>
      </c>
      <c r="D367" s="17">
        <v>15</v>
      </c>
      <c r="E367" s="46">
        <v>0.1</v>
      </c>
      <c r="F367" s="17">
        <v>20</v>
      </c>
      <c r="G367" s="17">
        <v>15</v>
      </c>
      <c r="H367" s="46">
        <v>0.3</v>
      </c>
      <c r="I367" s="17">
        <v>20</v>
      </c>
      <c r="J367" s="17">
        <v>15</v>
      </c>
      <c r="K367" s="46">
        <v>0.3</v>
      </c>
      <c r="L367" s="170">
        <v>50</v>
      </c>
      <c r="M367" s="46">
        <v>15</v>
      </c>
      <c r="N367" s="46">
        <v>0.8</v>
      </c>
      <c r="O367" s="171">
        <f t="shared" si="18"/>
        <v>1.5</v>
      </c>
    </row>
    <row r="368" spans="1:15" ht="22.5">
      <c r="A368" s="17" t="s">
        <v>252</v>
      </c>
      <c r="B368" s="9" t="s">
        <v>9</v>
      </c>
      <c r="C368" s="17">
        <v>100</v>
      </c>
      <c r="D368" s="17">
        <v>2.5</v>
      </c>
      <c r="E368" s="46">
        <v>0.2</v>
      </c>
      <c r="F368" s="17">
        <v>100</v>
      </c>
      <c r="G368" s="17">
        <v>2.5</v>
      </c>
      <c r="H368" s="46">
        <v>0.2</v>
      </c>
      <c r="I368" s="17">
        <v>100</v>
      </c>
      <c r="J368" s="17">
        <v>2.5</v>
      </c>
      <c r="K368" s="46">
        <v>0.3</v>
      </c>
      <c r="L368" s="170">
        <v>200</v>
      </c>
      <c r="M368" s="46">
        <v>2.5</v>
      </c>
      <c r="N368" s="46">
        <v>0.5</v>
      </c>
      <c r="O368" s="171">
        <f t="shared" si="18"/>
        <v>1.2</v>
      </c>
    </row>
    <row r="369" spans="1:15" ht="22.5">
      <c r="A369" s="17" t="s">
        <v>253</v>
      </c>
      <c r="B369" s="9" t="s">
        <v>9</v>
      </c>
      <c r="C369" s="17">
        <v>5</v>
      </c>
      <c r="D369" s="17">
        <v>50</v>
      </c>
      <c r="E369" s="46">
        <v>0.2</v>
      </c>
      <c r="F369" s="17">
        <v>6</v>
      </c>
      <c r="G369" s="17">
        <v>50</v>
      </c>
      <c r="H369" s="46">
        <v>0.3</v>
      </c>
      <c r="I369" s="17">
        <v>6</v>
      </c>
      <c r="J369" s="17">
        <v>50</v>
      </c>
      <c r="K369" s="46">
        <v>0.3</v>
      </c>
      <c r="L369" s="170">
        <v>6</v>
      </c>
      <c r="M369" s="46">
        <v>50</v>
      </c>
      <c r="N369" s="46">
        <v>0.3</v>
      </c>
      <c r="O369" s="171">
        <f t="shared" si="18"/>
        <v>1.1</v>
      </c>
    </row>
    <row r="370" spans="1:15" ht="22.5">
      <c r="A370" s="17" t="s">
        <v>254</v>
      </c>
      <c r="B370" s="9" t="s">
        <v>9</v>
      </c>
      <c r="C370" s="17"/>
      <c r="D370" s="17"/>
      <c r="E370" s="46"/>
      <c r="F370" s="17"/>
      <c r="G370" s="17"/>
      <c r="H370" s="46"/>
      <c r="I370" s="17"/>
      <c r="J370" s="17"/>
      <c r="K370" s="46"/>
      <c r="L370" s="170">
        <v>14</v>
      </c>
      <c r="M370" s="46">
        <v>25</v>
      </c>
      <c r="N370" s="46">
        <v>0.3</v>
      </c>
      <c r="O370" s="171">
        <f t="shared" si="18"/>
        <v>0.3</v>
      </c>
    </row>
    <row r="371" spans="1:15" ht="31.5">
      <c r="A371" s="1" t="s">
        <v>0</v>
      </c>
      <c r="B371" s="2" t="s">
        <v>1</v>
      </c>
      <c r="C371" s="43"/>
      <c r="D371" s="43"/>
      <c r="E371" s="4">
        <f>SUM(E363:E370)</f>
        <v>8.499999999999998</v>
      </c>
      <c r="F371" s="43"/>
      <c r="G371" s="43"/>
      <c r="H371" s="4">
        <f>SUM(H363:H370)</f>
        <v>8.9</v>
      </c>
      <c r="I371" s="43"/>
      <c r="J371" s="43"/>
      <c r="K371" s="4">
        <f>SUM(K363:K370)</f>
        <v>8.8</v>
      </c>
      <c r="L371" s="43"/>
      <c r="M371" s="43"/>
      <c r="N371" s="4">
        <f>SUM(N363:N370)</f>
        <v>10.200000000000001</v>
      </c>
      <c r="O371" s="169">
        <f t="shared" si="18"/>
        <v>36.4</v>
      </c>
    </row>
    <row r="372" spans="1:15" ht="12.75">
      <c r="A372" s="1" t="s">
        <v>255</v>
      </c>
      <c r="B372" s="19" t="s">
        <v>22</v>
      </c>
      <c r="C372" s="172"/>
      <c r="D372" s="172"/>
      <c r="E372" s="81"/>
      <c r="F372" s="172">
        <v>14</v>
      </c>
      <c r="G372" s="172">
        <v>1500</v>
      </c>
      <c r="H372" s="173">
        <v>21</v>
      </c>
      <c r="I372" s="172"/>
      <c r="J372" s="172"/>
      <c r="K372" s="81"/>
      <c r="L372" s="174">
        <v>5</v>
      </c>
      <c r="M372" s="81">
        <v>8000</v>
      </c>
      <c r="N372" s="81">
        <v>40</v>
      </c>
      <c r="O372" s="169">
        <f t="shared" si="18"/>
        <v>61</v>
      </c>
    </row>
    <row r="373" spans="1:15" ht="12.75">
      <c r="A373" s="19" t="s">
        <v>21</v>
      </c>
      <c r="B373" s="19" t="s">
        <v>22</v>
      </c>
      <c r="C373" s="19">
        <f>C372</f>
        <v>0</v>
      </c>
      <c r="D373" s="19">
        <f>D372</f>
        <v>0</v>
      </c>
      <c r="E373" s="141">
        <f>E372</f>
        <v>0</v>
      </c>
      <c r="F373" s="141">
        <f>F372</f>
        <v>14</v>
      </c>
      <c r="G373" s="141">
        <f aca="true" t="shared" si="19" ref="G373:O373">G372</f>
        <v>1500</v>
      </c>
      <c r="H373" s="141">
        <f t="shared" si="19"/>
        <v>21</v>
      </c>
      <c r="I373" s="141">
        <f t="shared" si="19"/>
        <v>0</v>
      </c>
      <c r="J373" s="141">
        <f t="shared" si="19"/>
        <v>0</v>
      </c>
      <c r="K373" s="141">
        <f t="shared" si="19"/>
        <v>0</v>
      </c>
      <c r="L373" s="141">
        <f t="shared" si="19"/>
        <v>5</v>
      </c>
      <c r="M373" s="141">
        <f t="shared" si="19"/>
        <v>8000</v>
      </c>
      <c r="N373" s="141">
        <f t="shared" si="19"/>
        <v>40</v>
      </c>
      <c r="O373" s="141">
        <f t="shared" si="19"/>
        <v>61</v>
      </c>
    </row>
    <row r="374" spans="1:15" ht="12.75">
      <c r="A374" s="264" t="s">
        <v>29</v>
      </c>
      <c r="B374" s="265"/>
      <c r="C374" s="265"/>
      <c r="D374" s="265"/>
      <c r="E374" s="265"/>
      <c r="F374" s="265"/>
      <c r="G374" s="265"/>
      <c r="H374" s="265"/>
      <c r="I374" s="265"/>
      <c r="J374" s="265"/>
      <c r="K374" s="265"/>
      <c r="L374" s="265"/>
      <c r="M374" s="265"/>
      <c r="N374" s="265"/>
      <c r="O374" s="266"/>
    </row>
    <row r="375" spans="1:15" ht="22.5">
      <c r="A375" s="25" t="s">
        <v>30</v>
      </c>
      <c r="B375" s="25" t="s">
        <v>22</v>
      </c>
      <c r="C375" s="17"/>
      <c r="D375" s="17"/>
      <c r="E375" s="136">
        <v>15</v>
      </c>
      <c r="F375" s="17"/>
      <c r="G375" s="17"/>
      <c r="H375" s="136">
        <v>15</v>
      </c>
      <c r="I375" s="17"/>
      <c r="J375" s="17"/>
      <c r="K375" s="136">
        <v>15</v>
      </c>
      <c r="L375" s="17"/>
      <c r="M375" s="17"/>
      <c r="N375" s="136">
        <v>15</v>
      </c>
      <c r="O375" s="169">
        <f>E375+H375+K375+N375</f>
        <v>60</v>
      </c>
    </row>
    <row r="376" spans="1:15" ht="90">
      <c r="A376" s="25" t="s">
        <v>256</v>
      </c>
      <c r="B376" s="25" t="s">
        <v>22</v>
      </c>
      <c r="C376" s="17"/>
      <c r="D376" s="17"/>
      <c r="E376" s="136"/>
      <c r="F376" s="17"/>
      <c r="G376" s="17"/>
      <c r="H376" s="136">
        <v>20</v>
      </c>
      <c r="I376" s="17"/>
      <c r="J376" s="17"/>
      <c r="K376" s="136"/>
      <c r="L376" s="17"/>
      <c r="M376" s="17"/>
      <c r="N376" s="136">
        <v>20</v>
      </c>
      <c r="O376" s="169">
        <f>E376+H376+K376+N376</f>
        <v>40</v>
      </c>
    </row>
    <row r="377" spans="1:15" ht="56.25">
      <c r="A377" s="25" t="s">
        <v>257</v>
      </c>
      <c r="B377" s="25" t="s">
        <v>22</v>
      </c>
      <c r="C377" s="17"/>
      <c r="D377" s="17"/>
      <c r="E377" s="136">
        <v>3</v>
      </c>
      <c r="F377" s="17"/>
      <c r="G377" s="17"/>
      <c r="H377" s="136">
        <v>4</v>
      </c>
      <c r="I377" s="17"/>
      <c r="J377" s="17"/>
      <c r="K377" s="136">
        <v>3</v>
      </c>
      <c r="L377" s="17"/>
      <c r="M377" s="17"/>
      <c r="N377" s="136">
        <v>4</v>
      </c>
      <c r="O377" s="169">
        <f>E377+H377+K377+N377</f>
        <v>14</v>
      </c>
    </row>
    <row r="378" spans="1:15" ht="90">
      <c r="A378" s="25" t="s">
        <v>258</v>
      </c>
      <c r="B378" s="25" t="s">
        <v>22</v>
      </c>
      <c r="C378" s="17"/>
      <c r="D378" s="17"/>
      <c r="E378" s="136">
        <v>12</v>
      </c>
      <c r="F378" s="17"/>
      <c r="G378" s="17"/>
      <c r="H378" s="136">
        <v>12</v>
      </c>
      <c r="I378" s="17"/>
      <c r="J378" s="17"/>
      <c r="K378" s="136">
        <v>12</v>
      </c>
      <c r="L378" s="17"/>
      <c r="M378" s="17"/>
      <c r="N378" s="136">
        <v>12</v>
      </c>
      <c r="O378" s="169">
        <f>E378+H378+K378+N378</f>
        <v>48</v>
      </c>
    </row>
    <row r="379" spans="1:15" ht="21.75">
      <c r="A379" s="57" t="s">
        <v>81</v>
      </c>
      <c r="B379" s="58" t="s">
        <v>1</v>
      </c>
      <c r="C379" s="27"/>
      <c r="D379" s="27"/>
      <c r="E379" s="27">
        <f>SUM(E375:E378)</f>
        <v>30</v>
      </c>
      <c r="F379" s="27">
        <f aca="true" t="shared" si="20" ref="F379:O379">SUM(F375:F378)</f>
        <v>0</v>
      </c>
      <c r="G379" s="27">
        <f t="shared" si="20"/>
        <v>0</v>
      </c>
      <c r="H379" s="27">
        <f t="shared" si="20"/>
        <v>51</v>
      </c>
      <c r="I379" s="27">
        <f t="shared" si="20"/>
        <v>0</v>
      </c>
      <c r="J379" s="27">
        <f t="shared" si="20"/>
        <v>0</v>
      </c>
      <c r="K379" s="27">
        <f t="shared" si="20"/>
        <v>30</v>
      </c>
      <c r="L379" s="27">
        <f t="shared" si="20"/>
        <v>0</v>
      </c>
      <c r="M379" s="27">
        <f t="shared" si="20"/>
        <v>0</v>
      </c>
      <c r="N379" s="27">
        <f t="shared" si="20"/>
        <v>51</v>
      </c>
      <c r="O379" s="27">
        <f t="shared" si="20"/>
        <v>162</v>
      </c>
    </row>
    <row r="380" spans="1:15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137"/>
      <c r="O380" s="137"/>
    </row>
    <row r="381" spans="1:15" ht="12.75">
      <c r="A381" s="59" t="s">
        <v>82</v>
      </c>
      <c r="B381" s="60"/>
      <c r="C381" s="60"/>
      <c r="D381" s="8"/>
      <c r="E381" s="175">
        <f>E371+E373+E379</f>
        <v>38.5</v>
      </c>
      <c r="F381" s="175">
        <f aca="true" t="shared" si="21" ref="F381:O381">F371+F373+F379</f>
        <v>14</v>
      </c>
      <c r="G381" s="175">
        <f t="shared" si="21"/>
        <v>1500</v>
      </c>
      <c r="H381" s="175">
        <f t="shared" si="21"/>
        <v>80.9</v>
      </c>
      <c r="I381" s="175">
        <f t="shared" si="21"/>
        <v>0</v>
      </c>
      <c r="J381" s="175">
        <f t="shared" si="21"/>
        <v>0</v>
      </c>
      <c r="K381" s="175">
        <f t="shared" si="21"/>
        <v>38.8</v>
      </c>
      <c r="L381" s="175">
        <f t="shared" si="21"/>
        <v>5</v>
      </c>
      <c r="M381" s="175">
        <f t="shared" si="21"/>
        <v>8000</v>
      </c>
      <c r="N381" s="175">
        <f t="shared" si="21"/>
        <v>101.2</v>
      </c>
      <c r="O381" s="175">
        <f t="shared" si="21"/>
        <v>259.4</v>
      </c>
    </row>
    <row r="383" spans="1:15" ht="12.75">
      <c r="A383" s="273" t="s">
        <v>41</v>
      </c>
      <c r="B383" s="274"/>
      <c r="C383" s="274"/>
      <c r="D383" s="274"/>
      <c r="E383" s="274"/>
      <c r="F383" s="274"/>
      <c r="G383" s="274"/>
      <c r="H383" s="274"/>
      <c r="I383" s="274"/>
      <c r="J383" s="274"/>
      <c r="K383" s="274"/>
      <c r="L383" s="274"/>
      <c r="M383" s="274"/>
      <c r="N383" s="274"/>
      <c r="O383" s="274"/>
    </row>
    <row r="384" spans="1:15" ht="12.75">
      <c r="A384" s="273"/>
      <c r="B384" s="256"/>
      <c r="C384" s="256"/>
      <c r="D384" s="256"/>
      <c r="E384" s="256"/>
      <c r="F384" s="256"/>
      <c r="G384" s="256"/>
      <c r="H384" s="256"/>
      <c r="I384" s="256"/>
      <c r="J384" s="256"/>
      <c r="K384" s="256"/>
      <c r="L384" s="256"/>
      <c r="M384" s="256"/>
      <c r="N384" s="256"/>
      <c r="O384" s="256"/>
    </row>
    <row r="385" spans="1:15" ht="12.75">
      <c r="A385" s="256" t="s">
        <v>259</v>
      </c>
      <c r="B385" s="256"/>
      <c r="C385" s="256"/>
      <c r="D385" s="256"/>
      <c r="E385" s="256"/>
      <c r="F385" s="256"/>
      <c r="G385" s="256"/>
      <c r="H385" s="256"/>
      <c r="I385" s="256"/>
      <c r="J385" s="256"/>
      <c r="K385" s="256"/>
      <c r="L385" s="256"/>
      <c r="M385" s="256"/>
      <c r="N385" s="256"/>
      <c r="O385" s="256"/>
    </row>
    <row r="388" spans="1:15" ht="56.25">
      <c r="A388" s="33" t="s">
        <v>189</v>
      </c>
      <c r="B388" s="33" t="s">
        <v>44</v>
      </c>
      <c r="C388" s="268" t="s">
        <v>45</v>
      </c>
      <c r="D388" s="269"/>
      <c r="E388" s="269"/>
      <c r="F388" s="269"/>
      <c r="G388" s="269"/>
      <c r="H388" s="269"/>
      <c r="I388" s="269"/>
      <c r="J388" s="269"/>
      <c r="K388" s="269"/>
      <c r="L388" s="34"/>
      <c r="M388" s="34"/>
      <c r="N388" s="36"/>
      <c r="O388" s="37" t="s">
        <v>260</v>
      </c>
    </row>
    <row r="389" spans="1:15" ht="12.75">
      <c r="A389" s="38"/>
      <c r="B389" s="38"/>
      <c r="C389" s="257" t="s">
        <v>47</v>
      </c>
      <c r="D389" s="258"/>
      <c r="E389" s="258"/>
      <c r="F389" s="257" t="s">
        <v>48</v>
      </c>
      <c r="G389" s="258"/>
      <c r="H389" s="258"/>
      <c r="I389" s="257" t="s">
        <v>49</v>
      </c>
      <c r="J389" s="258"/>
      <c r="K389" s="258"/>
      <c r="L389" s="257" t="s">
        <v>50</v>
      </c>
      <c r="M389" s="258"/>
      <c r="N389" s="399"/>
      <c r="O389" s="37"/>
    </row>
    <row r="390" spans="1:15" ht="22.5">
      <c r="A390" s="41"/>
      <c r="B390" s="41"/>
      <c r="C390" s="38" t="s">
        <v>51</v>
      </c>
      <c r="D390" s="38" t="s">
        <v>52</v>
      </c>
      <c r="E390" s="38" t="s">
        <v>53</v>
      </c>
      <c r="F390" s="38" t="s">
        <v>51</v>
      </c>
      <c r="G390" s="38" t="s">
        <v>54</v>
      </c>
      <c r="H390" s="38" t="s">
        <v>53</v>
      </c>
      <c r="I390" s="38" t="s">
        <v>51</v>
      </c>
      <c r="J390" s="38" t="s">
        <v>54</v>
      </c>
      <c r="K390" s="38" t="s">
        <v>53</v>
      </c>
      <c r="L390" s="37" t="s">
        <v>51</v>
      </c>
      <c r="M390" s="37" t="s">
        <v>54</v>
      </c>
      <c r="N390" s="37" t="s">
        <v>53</v>
      </c>
      <c r="O390" s="42"/>
    </row>
    <row r="391" spans="1:15" ht="12.75">
      <c r="A391" s="406" t="s">
        <v>55</v>
      </c>
      <c r="B391" s="407"/>
      <c r="C391" s="407"/>
      <c r="D391" s="407"/>
      <c r="E391" s="407"/>
      <c r="F391" s="407"/>
      <c r="G391" s="407"/>
      <c r="H391" s="407"/>
      <c r="I391" s="407"/>
      <c r="J391" s="407"/>
      <c r="K391" s="407"/>
      <c r="L391" s="407"/>
      <c r="M391" s="407"/>
      <c r="N391" s="407"/>
      <c r="O391" s="408"/>
    </row>
    <row r="392" spans="1:15" ht="21">
      <c r="A392" s="1" t="s">
        <v>79</v>
      </c>
      <c r="B392" s="6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3"/>
    </row>
    <row r="393" spans="1:15" ht="12.75">
      <c r="A393" s="52" t="s">
        <v>261</v>
      </c>
      <c r="B393" s="52"/>
      <c r="C393" s="17">
        <v>3</v>
      </c>
      <c r="D393" s="176">
        <v>14000</v>
      </c>
      <c r="E393" s="177" t="s">
        <v>262</v>
      </c>
      <c r="F393" s="17"/>
      <c r="G393" s="17"/>
      <c r="H393" s="17"/>
      <c r="I393" s="17"/>
      <c r="J393" s="17"/>
      <c r="K393" s="53"/>
      <c r="L393" s="53"/>
      <c r="M393" s="53"/>
      <c r="N393" s="53"/>
      <c r="O393" s="178" t="s">
        <v>263</v>
      </c>
    </row>
    <row r="394" spans="1:15" ht="12.75">
      <c r="A394" s="52" t="s">
        <v>264</v>
      </c>
      <c r="B394" s="144"/>
      <c r="C394" s="17">
        <v>1</v>
      </c>
      <c r="D394" s="176">
        <v>8000</v>
      </c>
      <c r="E394" s="177" t="s">
        <v>265</v>
      </c>
      <c r="F394" s="17"/>
      <c r="G394" s="17"/>
      <c r="H394" s="17"/>
      <c r="I394" s="17"/>
      <c r="J394" s="17"/>
      <c r="K394" s="53"/>
      <c r="L394" s="53"/>
      <c r="M394" s="53"/>
      <c r="N394" s="53"/>
      <c r="O394" s="178"/>
    </row>
    <row r="395" spans="1:15" ht="31.5">
      <c r="A395" s="179" t="s">
        <v>176</v>
      </c>
      <c r="B395" s="180" t="s">
        <v>1</v>
      </c>
      <c r="C395" s="181"/>
      <c r="D395" s="181"/>
      <c r="E395" s="182" t="s">
        <v>263</v>
      </c>
      <c r="F395" s="183"/>
      <c r="G395" s="183"/>
      <c r="H395" s="183"/>
      <c r="I395" s="183"/>
      <c r="J395" s="183"/>
      <c r="K395" s="184"/>
      <c r="L395" s="184"/>
      <c r="M395" s="184"/>
      <c r="N395" s="184"/>
      <c r="O395" s="185">
        <v>50</v>
      </c>
    </row>
    <row r="396" spans="1:15" ht="12.75">
      <c r="A396" s="352" t="s">
        <v>80</v>
      </c>
      <c r="B396" s="254"/>
      <c r="C396" s="254"/>
      <c r="D396" s="254"/>
      <c r="E396" s="255"/>
      <c r="F396" s="8"/>
      <c r="G396" s="8"/>
      <c r="H396" s="8"/>
      <c r="I396" s="8"/>
      <c r="J396" s="8"/>
      <c r="K396" s="8"/>
      <c r="L396" s="8"/>
      <c r="M396" s="8"/>
      <c r="N396" s="8"/>
      <c r="O396" s="8"/>
    </row>
    <row r="397" spans="1:15" ht="12.75">
      <c r="A397" s="186" t="s">
        <v>266</v>
      </c>
      <c r="B397" s="17"/>
      <c r="C397" s="89">
        <v>36</v>
      </c>
      <c r="D397" s="135">
        <v>110</v>
      </c>
      <c r="E397" s="187">
        <v>4</v>
      </c>
      <c r="F397" s="89">
        <v>30</v>
      </c>
      <c r="G397" s="135">
        <v>110</v>
      </c>
      <c r="H397" s="187">
        <v>3.3</v>
      </c>
      <c r="I397" s="89">
        <v>30</v>
      </c>
      <c r="J397" s="135">
        <v>110</v>
      </c>
      <c r="K397" s="187">
        <v>3.3</v>
      </c>
      <c r="L397" s="89">
        <v>30</v>
      </c>
      <c r="M397" s="135">
        <v>110</v>
      </c>
      <c r="N397" s="187">
        <v>3.3</v>
      </c>
      <c r="O397" s="188" t="s">
        <v>267</v>
      </c>
    </row>
    <row r="398" spans="1:15" ht="33.75">
      <c r="A398" s="186" t="s">
        <v>268</v>
      </c>
      <c r="B398" s="17"/>
      <c r="C398" s="89"/>
      <c r="D398" s="89"/>
      <c r="E398" s="187">
        <v>1.6</v>
      </c>
      <c r="F398" s="189"/>
      <c r="G398" s="189"/>
      <c r="H398" s="187">
        <v>1.5</v>
      </c>
      <c r="I398" s="189"/>
      <c r="J398" s="189"/>
      <c r="K398" s="187">
        <v>1.5</v>
      </c>
      <c r="L398" s="190"/>
      <c r="M398" s="190"/>
      <c r="N398" s="187">
        <v>1.5</v>
      </c>
      <c r="O398" s="178" t="s">
        <v>269</v>
      </c>
    </row>
    <row r="399" spans="1:15" ht="31.5">
      <c r="A399" s="1" t="s">
        <v>0</v>
      </c>
      <c r="B399" s="167" t="s">
        <v>1</v>
      </c>
      <c r="C399" s="3"/>
      <c r="D399" s="3"/>
      <c r="E399" s="4">
        <v>5.6</v>
      </c>
      <c r="F399" s="3"/>
      <c r="G399" s="3"/>
      <c r="H399" s="4">
        <v>4.8</v>
      </c>
      <c r="I399" s="3"/>
      <c r="J399" s="3"/>
      <c r="K399" s="4">
        <v>4.8</v>
      </c>
      <c r="L399" s="4"/>
      <c r="M399" s="4"/>
      <c r="N399" s="4">
        <v>4.8</v>
      </c>
      <c r="O399" s="4">
        <v>20</v>
      </c>
    </row>
    <row r="400" spans="1:15" ht="21.75">
      <c r="A400" s="191" t="s">
        <v>21</v>
      </c>
      <c r="B400" s="192" t="s">
        <v>22</v>
      </c>
      <c r="C400" s="193"/>
      <c r="D400" s="193"/>
      <c r="E400" s="194" t="s">
        <v>270</v>
      </c>
      <c r="F400" s="195"/>
      <c r="G400" s="195"/>
      <c r="H400" s="194" t="s">
        <v>271</v>
      </c>
      <c r="I400" s="194"/>
      <c r="J400" s="194"/>
      <c r="K400" s="194" t="s">
        <v>271</v>
      </c>
      <c r="L400" s="194"/>
      <c r="M400" s="194"/>
      <c r="N400" s="194" t="s">
        <v>271</v>
      </c>
      <c r="O400" s="196">
        <v>20</v>
      </c>
    </row>
    <row r="401" spans="1:15" ht="12.75">
      <c r="A401" s="409" t="s">
        <v>272</v>
      </c>
      <c r="B401" s="410"/>
      <c r="C401" s="410"/>
      <c r="D401" s="410"/>
      <c r="E401" s="410"/>
      <c r="F401" s="410"/>
      <c r="G401" s="410"/>
      <c r="H401" s="410"/>
      <c r="I401" s="410"/>
      <c r="J401" s="410"/>
      <c r="K401" s="410"/>
      <c r="L401" s="410"/>
      <c r="M401" s="410"/>
      <c r="N401" s="410"/>
      <c r="O401" s="411"/>
    </row>
    <row r="402" spans="1:15" ht="108">
      <c r="A402" s="197" t="s">
        <v>273</v>
      </c>
      <c r="B402" s="55"/>
      <c r="C402" s="55"/>
      <c r="D402" s="55"/>
      <c r="E402" s="188" t="s">
        <v>274</v>
      </c>
      <c r="F402" s="55"/>
      <c r="G402" s="55"/>
      <c r="H402" s="188" t="s">
        <v>275</v>
      </c>
      <c r="I402" s="188"/>
      <c r="J402" s="188"/>
      <c r="K402" s="188" t="s">
        <v>275</v>
      </c>
      <c r="L402" s="22"/>
      <c r="M402" s="21"/>
      <c r="N402" s="55">
        <v>0</v>
      </c>
      <c r="O402" s="55">
        <v>2685.6</v>
      </c>
    </row>
    <row r="403" spans="1:15" ht="21">
      <c r="A403" s="24" t="s">
        <v>28</v>
      </c>
      <c r="B403" s="25" t="s">
        <v>1</v>
      </c>
      <c r="C403" s="17"/>
      <c r="D403" s="17"/>
      <c r="E403" s="198" t="s">
        <v>274</v>
      </c>
      <c r="F403" s="199"/>
      <c r="G403" s="199"/>
      <c r="H403" s="199">
        <v>0</v>
      </c>
      <c r="I403" s="199"/>
      <c r="J403" s="199"/>
      <c r="K403" s="199">
        <v>0</v>
      </c>
      <c r="L403" s="199"/>
      <c r="M403" s="200"/>
      <c r="N403" s="199">
        <v>0</v>
      </c>
      <c r="O403" s="201" t="s">
        <v>274</v>
      </c>
    </row>
    <row r="404" spans="1:15" ht="12.75">
      <c r="A404" s="264" t="s">
        <v>29</v>
      </c>
      <c r="B404" s="265"/>
      <c r="C404" s="265"/>
      <c r="D404" s="265"/>
      <c r="E404" s="265"/>
      <c r="F404" s="265"/>
      <c r="G404" s="265"/>
      <c r="H404" s="265"/>
      <c r="I404" s="265"/>
      <c r="J404" s="265"/>
      <c r="K404" s="265"/>
      <c r="L404" s="265"/>
      <c r="M404" s="265"/>
      <c r="N404" s="265"/>
      <c r="O404" s="266"/>
    </row>
    <row r="405" spans="1:15" ht="22.5">
      <c r="A405" s="25" t="s">
        <v>30</v>
      </c>
      <c r="B405" s="25" t="s">
        <v>22</v>
      </c>
      <c r="C405" s="202"/>
      <c r="D405" s="202"/>
      <c r="E405" s="203">
        <v>8</v>
      </c>
      <c r="F405" s="203"/>
      <c r="G405" s="203"/>
      <c r="H405" s="203">
        <v>8</v>
      </c>
      <c r="I405" s="203"/>
      <c r="J405" s="203"/>
      <c r="K405" s="203" t="s">
        <v>276</v>
      </c>
      <c r="L405" s="203"/>
      <c r="M405" s="203"/>
      <c r="N405" s="203">
        <v>7</v>
      </c>
      <c r="O405" s="204">
        <v>30</v>
      </c>
    </row>
    <row r="406" spans="1:15" ht="33.75">
      <c r="A406" s="25" t="s">
        <v>35</v>
      </c>
      <c r="B406" s="25" t="s">
        <v>22</v>
      </c>
      <c r="C406" s="205"/>
      <c r="D406" s="205"/>
      <c r="E406" s="199">
        <v>1</v>
      </c>
      <c r="F406" s="199"/>
      <c r="G406" s="199"/>
      <c r="H406" s="199">
        <v>0</v>
      </c>
      <c r="I406" s="199"/>
      <c r="J406" s="199"/>
      <c r="K406" s="199">
        <v>0</v>
      </c>
      <c r="L406" s="199"/>
      <c r="M406" s="199"/>
      <c r="N406" s="199">
        <v>1</v>
      </c>
      <c r="O406" s="201" t="s">
        <v>277</v>
      </c>
    </row>
    <row r="407" spans="1:15" ht="67.5">
      <c r="A407" s="25" t="s">
        <v>278</v>
      </c>
      <c r="B407" s="25" t="s">
        <v>22</v>
      </c>
      <c r="C407" s="205"/>
      <c r="D407" s="205"/>
      <c r="E407" s="199">
        <v>9</v>
      </c>
      <c r="F407" s="206"/>
      <c r="G407" s="206"/>
      <c r="H407" s="199">
        <v>0</v>
      </c>
      <c r="I407" s="206"/>
      <c r="J407" s="206"/>
      <c r="K407" s="199">
        <v>5</v>
      </c>
      <c r="L407" s="206"/>
      <c r="M407" s="206"/>
      <c r="N407" s="199">
        <v>0</v>
      </c>
      <c r="O407" s="207">
        <v>14</v>
      </c>
    </row>
    <row r="408" spans="1:15" ht="45">
      <c r="A408" s="25" t="s">
        <v>279</v>
      </c>
      <c r="B408" s="25" t="s">
        <v>22</v>
      </c>
      <c r="C408" s="208"/>
      <c r="D408" s="208"/>
      <c r="E408" s="198" t="s">
        <v>280</v>
      </c>
      <c r="F408" s="198"/>
      <c r="G408" s="198"/>
      <c r="H408" s="198" t="s">
        <v>281</v>
      </c>
      <c r="I408" s="198"/>
      <c r="J408" s="198"/>
      <c r="K408" s="198" t="s">
        <v>280</v>
      </c>
      <c r="L408" s="198"/>
      <c r="M408" s="198"/>
      <c r="N408" s="198" t="s">
        <v>281</v>
      </c>
      <c r="O408" s="201" t="s">
        <v>282</v>
      </c>
    </row>
    <row r="409" spans="1:15" ht="202.5">
      <c r="A409" s="25" t="s">
        <v>283</v>
      </c>
      <c r="B409" s="25" t="s">
        <v>22</v>
      </c>
      <c r="C409" s="25"/>
      <c r="D409" s="25"/>
      <c r="E409" s="25"/>
      <c r="F409" s="25"/>
      <c r="G409" s="25"/>
      <c r="H409" s="198" t="s">
        <v>284</v>
      </c>
      <c r="I409" s="198"/>
      <c r="J409" s="198"/>
      <c r="K409" s="198" t="s">
        <v>285</v>
      </c>
      <c r="L409" s="198"/>
      <c r="M409" s="198"/>
      <c r="N409" s="198" t="s">
        <v>284</v>
      </c>
      <c r="O409" s="201" t="s">
        <v>286</v>
      </c>
    </row>
    <row r="410" spans="1:15" ht="56.25">
      <c r="A410" s="25" t="s">
        <v>287</v>
      </c>
      <c r="B410" s="25" t="s">
        <v>22</v>
      </c>
      <c r="C410" s="25"/>
      <c r="D410" s="25"/>
      <c r="E410" s="199">
        <v>4.5</v>
      </c>
      <c r="F410" s="25"/>
      <c r="G410" s="25"/>
      <c r="H410" s="199">
        <v>0</v>
      </c>
      <c r="I410" s="198"/>
      <c r="J410" s="198"/>
      <c r="K410" s="199">
        <v>4.5</v>
      </c>
      <c r="L410" s="198"/>
      <c r="M410" s="198"/>
      <c r="N410" s="199">
        <v>0</v>
      </c>
      <c r="O410" s="207">
        <v>9</v>
      </c>
    </row>
    <row r="411" spans="1:15" ht="78.75">
      <c r="A411" s="25" t="s">
        <v>288</v>
      </c>
      <c r="B411" s="25" t="s">
        <v>22</v>
      </c>
      <c r="C411" s="25"/>
      <c r="D411" s="25"/>
      <c r="E411" s="199">
        <v>50</v>
      </c>
      <c r="F411" s="25"/>
      <c r="G411" s="25"/>
      <c r="H411" s="199">
        <v>200</v>
      </c>
      <c r="I411" s="198"/>
      <c r="J411" s="198"/>
      <c r="K411" s="199">
        <v>42.5</v>
      </c>
      <c r="L411" s="198"/>
      <c r="M411" s="198"/>
      <c r="N411" s="199">
        <v>0</v>
      </c>
      <c r="O411" s="207">
        <v>292.5</v>
      </c>
    </row>
    <row r="412" spans="1:15" ht="90">
      <c r="A412" s="25" t="s">
        <v>289</v>
      </c>
      <c r="B412" s="25" t="s">
        <v>22</v>
      </c>
      <c r="C412" s="25"/>
      <c r="D412" s="25"/>
      <c r="E412" s="199">
        <v>25</v>
      </c>
      <c r="F412" s="199"/>
      <c r="G412" s="199"/>
      <c r="H412" s="199">
        <v>35</v>
      </c>
      <c r="I412" s="199"/>
      <c r="J412" s="199"/>
      <c r="K412" s="199">
        <v>40</v>
      </c>
      <c r="L412" s="199"/>
      <c r="M412" s="199"/>
      <c r="N412" s="199">
        <v>30</v>
      </c>
      <c r="O412" s="207">
        <v>130</v>
      </c>
    </row>
    <row r="413" spans="1:15" ht="123.75">
      <c r="A413" s="25" t="s">
        <v>290</v>
      </c>
      <c r="B413" s="25" t="s">
        <v>22</v>
      </c>
      <c r="C413" s="25"/>
      <c r="D413" s="25"/>
      <c r="E413" s="199">
        <v>15</v>
      </c>
      <c r="F413" s="199"/>
      <c r="G413" s="199"/>
      <c r="H413" s="199">
        <v>15</v>
      </c>
      <c r="I413" s="199"/>
      <c r="J413" s="199"/>
      <c r="K413" s="199">
        <v>20</v>
      </c>
      <c r="L413" s="199"/>
      <c r="M413" s="199"/>
      <c r="N413" s="199">
        <v>0</v>
      </c>
      <c r="O413" s="207">
        <f>SUM(E413+H413+K413+P413)</f>
        <v>50</v>
      </c>
    </row>
    <row r="414" spans="1:15" ht="90">
      <c r="A414" s="47" t="s">
        <v>291</v>
      </c>
      <c r="B414" s="25" t="s">
        <v>22</v>
      </c>
      <c r="C414" s="25"/>
      <c r="D414" s="25"/>
      <c r="E414" s="199">
        <v>0</v>
      </c>
      <c r="F414" s="199"/>
      <c r="G414" s="199"/>
      <c r="H414" s="199">
        <v>50</v>
      </c>
      <c r="I414" s="199"/>
      <c r="J414" s="199"/>
      <c r="K414" s="199">
        <v>50</v>
      </c>
      <c r="L414" s="199"/>
      <c r="M414" s="199"/>
      <c r="N414" s="199">
        <v>0</v>
      </c>
      <c r="O414" s="207">
        <v>100</v>
      </c>
    </row>
    <row r="415" spans="1:15" ht="21.75">
      <c r="A415" s="57" t="s">
        <v>81</v>
      </c>
      <c r="B415" s="209" t="s">
        <v>1</v>
      </c>
      <c r="C415" s="210"/>
      <c r="D415" s="211"/>
      <c r="E415" s="212">
        <f>SUM(E405+E406+E407+E408+E410+E411+E412+E413+E414+E423)</f>
        <v>130.5</v>
      </c>
      <c r="F415" s="212"/>
      <c r="G415" s="212"/>
      <c r="H415" s="212">
        <f>SUM(H405+H406+H407+H408+H410+H411+H412+H413+H414+H425)</f>
        <v>324</v>
      </c>
      <c r="I415" s="212"/>
      <c r="J415" s="212"/>
      <c r="K415" s="212">
        <f>SUM(K405+K406+K407+K408+K410+K411+K412+K413+K414+K422)</f>
        <v>187</v>
      </c>
      <c r="L415" s="212"/>
      <c r="M415" s="212"/>
      <c r="N415" s="212">
        <f>SUM(N405+N406+N407+N408+N410+N411+N412+N413+N414+N423)</f>
        <v>54</v>
      </c>
      <c r="O415" s="212">
        <f>SUM(O405+O406+O407+O408+O410+O411+O412+O413+O414+O423)</f>
        <v>695.5</v>
      </c>
    </row>
    <row r="416" spans="1:15" ht="12.75">
      <c r="A416" s="400" t="s">
        <v>292</v>
      </c>
      <c r="B416" s="401"/>
      <c r="C416" s="401"/>
      <c r="D416" s="401"/>
      <c r="E416" s="401"/>
      <c r="F416" s="401"/>
      <c r="G416" s="401"/>
      <c r="H416" s="401"/>
      <c r="I416" s="401"/>
      <c r="J416" s="401"/>
      <c r="K416" s="401"/>
      <c r="L416" s="401"/>
      <c r="M416" s="401"/>
      <c r="N416" s="401"/>
      <c r="O416" s="402"/>
    </row>
    <row r="417" spans="1:15" ht="12.75">
      <c r="A417" s="25"/>
      <c r="B417" s="213" t="s">
        <v>1</v>
      </c>
      <c r="C417" s="8"/>
      <c r="D417" s="8"/>
      <c r="E417" s="134">
        <v>0</v>
      </c>
      <c r="F417" s="134"/>
      <c r="G417" s="134"/>
      <c r="H417" s="134">
        <v>0</v>
      </c>
      <c r="I417" s="134"/>
      <c r="J417" s="134"/>
      <c r="K417" s="214">
        <v>0</v>
      </c>
      <c r="L417" s="134"/>
      <c r="M417" s="134"/>
      <c r="N417" s="134">
        <v>0</v>
      </c>
      <c r="O417" s="214">
        <v>0</v>
      </c>
    </row>
    <row r="418" spans="1:15" ht="53.25">
      <c r="A418" s="191" t="s">
        <v>293</v>
      </c>
      <c r="B418" s="192" t="s">
        <v>1</v>
      </c>
      <c r="C418" s="193"/>
      <c r="D418" s="215"/>
      <c r="E418" s="215">
        <v>0</v>
      </c>
      <c r="F418" s="215"/>
      <c r="G418" s="215"/>
      <c r="H418" s="215">
        <v>0</v>
      </c>
      <c r="I418" s="215"/>
      <c r="J418" s="215"/>
      <c r="K418" s="196">
        <v>0</v>
      </c>
      <c r="L418" s="215"/>
      <c r="M418" s="215"/>
      <c r="N418" s="215">
        <v>0</v>
      </c>
      <c r="O418" s="196">
        <v>0</v>
      </c>
    </row>
    <row r="419" spans="1:15" ht="12.75">
      <c r="A419" s="59" t="s">
        <v>82</v>
      </c>
      <c r="B419" s="60"/>
      <c r="C419" s="60"/>
      <c r="D419" s="8"/>
      <c r="E419" s="216">
        <f>SUM(E400+E403+E415+E417+G423)</f>
        <v>2821.7</v>
      </c>
      <c r="F419" s="216"/>
      <c r="G419" s="216"/>
      <c r="H419" s="216">
        <f>SUM(H400+H403+H415+H417+I422)</f>
        <v>328.8</v>
      </c>
      <c r="I419" s="216"/>
      <c r="J419" s="216"/>
      <c r="K419" s="216">
        <f>SUM(K400+K403+K415+K417+L421)</f>
        <v>191.8</v>
      </c>
      <c r="L419" s="216"/>
      <c r="M419" s="216"/>
      <c r="N419" s="216">
        <f>SUM(N400+N403+N415+N417+N421)</f>
        <v>58.8</v>
      </c>
      <c r="O419" s="216">
        <f>E419+H419+K419+N419</f>
        <v>3401.1000000000004</v>
      </c>
    </row>
    <row r="421" spans="1:15" ht="12.75">
      <c r="A421" s="403" t="s">
        <v>41</v>
      </c>
      <c r="B421" s="403"/>
      <c r="C421" s="403"/>
      <c r="D421" s="403"/>
      <c r="E421" s="403"/>
      <c r="F421" s="403"/>
      <c r="G421" s="403"/>
      <c r="H421" s="403"/>
      <c r="I421" s="403"/>
      <c r="J421" s="403"/>
      <c r="K421" s="403"/>
      <c r="L421" s="403"/>
      <c r="M421" s="403"/>
      <c r="N421" s="403"/>
      <c r="O421" s="403"/>
    </row>
    <row r="422" spans="1:15" ht="12.75">
      <c r="A422" s="404" t="s">
        <v>294</v>
      </c>
      <c r="B422" s="405"/>
      <c r="C422" s="405"/>
      <c r="D422" s="405"/>
      <c r="E422" s="405"/>
      <c r="F422" s="405"/>
      <c r="G422" s="405"/>
      <c r="H422" s="405"/>
      <c r="I422" s="405"/>
      <c r="J422" s="405"/>
      <c r="K422" s="405"/>
      <c r="L422" s="405"/>
      <c r="M422" s="405"/>
      <c r="N422" s="405"/>
      <c r="O422" s="405"/>
    </row>
    <row r="423" spans="1:15" ht="12.75">
      <c r="A423" s="388"/>
      <c r="B423" s="388"/>
      <c r="C423" s="388"/>
      <c r="D423" s="388"/>
      <c r="E423" s="388"/>
      <c r="F423" s="388"/>
      <c r="G423" s="388"/>
      <c r="H423" s="388"/>
      <c r="I423" s="388"/>
      <c r="J423" s="388"/>
      <c r="K423" s="388"/>
      <c r="L423" s="388"/>
      <c r="M423" s="388"/>
      <c r="N423" s="388"/>
      <c r="O423" s="388"/>
    </row>
    <row r="424" spans="1:15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</row>
    <row r="425" spans="1:15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</row>
    <row r="426" spans="1:15" ht="56.25">
      <c r="A426" s="33" t="s">
        <v>43</v>
      </c>
      <c r="B426" s="33" t="s">
        <v>44</v>
      </c>
      <c r="C426" s="257" t="s">
        <v>45</v>
      </c>
      <c r="D426" s="258"/>
      <c r="E426" s="258"/>
      <c r="F426" s="258"/>
      <c r="G426" s="258"/>
      <c r="H426" s="258"/>
      <c r="I426" s="258"/>
      <c r="J426" s="258"/>
      <c r="K426" s="258"/>
      <c r="L426" s="258"/>
      <c r="M426" s="258"/>
      <c r="N426" s="399"/>
      <c r="O426" s="37" t="s">
        <v>46</v>
      </c>
    </row>
    <row r="427" spans="1:15" ht="12.75">
      <c r="A427" s="38"/>
      <c r="B427" s="38"/>
      <c r="C427" s="257" t="s">
        <v>47</v>
      </c>
      <c r="D427" s="258"/>
      <c r="E427" s="258"/>
      <c r="F427" s="257" t="s">
        <v>48</v>
      </c>
      <c r="G427" s="258"/>
      <c r="H427" s="258"/>
      <c r="I427" s="257" t="s">
        <v>49</v>
      </c>
      <c r="J427" s="258"/>
      <c r="K427" s="258"/>
      <c r="L427" s="37"/>
      <c r="M427" s="37" t="s">
        <v>50</v>
      </c>
      <c r="N427" s="37"/>
      <c r="O427" s="37"/>
    </row>
    <row r="428" spans="1:15" ht="22.5">
      <c r="A428" s="217"/>
      <c r="B428" s="217"/>
      <c r="C428" s="38" t="s">
        <v>51</v>
      </c>
      <c r="D428" s="38" t="s">
        <v>52</v>
      </c>
      <c r="E428" s="38" t="s">
        <v>53</v>
      </c>
      <c r="F428" s="38" t="s">
        <v>51</v>
      </c>
      <c r="G428" s="38" t="s">
        <v>54</v>
      </c>
      <c r="H428" s="38" t="s">
        <v>53</v>
      </c>
      <c r="I428" s="38" t="s">
        <v>51</v>
      </c>
      <c r="J428" s="38" t="s">
        <v>54</v>
      </c>
      <c r="K428" s="38" t="s">
        <v>53</v>
      </c>
      <c r="L428" s="37" t="s">
        <v>51</v>
      </c>
      <c r="M428" s="37" t="s">
        <v>54</v>
      </c>
      <c r="N428" s="37" t="s">
        <v>53</v>
      </c>
      <c r="O428" s="218"/>
    </row>
    <row r="429" spans="1:15" ht="12.75">
      <c r="A429" s="389"/>
      <c r="B429" s="390"/>
      <c r="C429" s="390"/>
      <c r="D429" s="390"/>
      <c r="E429" s="390"/>
      <c r="F429" s="390"/>
      <c r="G429" s="390"/>
      <c r="H429" s="390"/>
      <c r="I429" s="390"/>
      <c r="J429" s="390"/>
      <c r="K429" s="390"/>
      <c r="L429" s="391"/>
      <c r="M429" s="391"/>
      <c r="N429" s="391"/>
      <c r="O429" s="392"/>
    </row>
    <row r="430" spans="1:15" ht="12.75">
      <c r="A430" s="219" t="s">
        <v>55</v>
      </c>
      <c r="B430" s="220"/>
      <c r="C430" s="220"/>
      <c r="D430" s="220"/>
      <c r="E430" s="220"/>
      <c r="F430" s="220"/>
      <c r="G430" s="220"/>
      <c r="H430" s="220"/>
      <c r="I430" s="220"/>
      <c r="J430" s="220"/>
      <c r="K430" s="220"/>
      <c r="L430" s="220"/>
      <c r="M430" s="220"/>
      <c r="N430" s="220"/>
      <c r="O430" s="221"/>
    </row>
    <row r="431" spans="1:15" ht="12.75">
      <c r="A431" s="136" t="s">
        <v>295</v>
      </c>
      <c r="B431" s="26" t="s">
        <v>32</v>
      </c>
      <c r="C431" s="136">
        <v>374</v>
      </c>
      <c r="D431" s="136">
        <v>1233</v>
      </c>
      <c r="E431" s="136">
        <v>461.2</v>
      </c>
      <c r="F431" s="136">
        <v>75.24</v>
      </c>
      <c r="G431" s="136">
        <v>1233</v>
      </c>
      <c r="H431" s="136">
        <v>92.77</v>
      </c>
      <c r="I431" s="136"/>
      <c r="J431" s="136"/>
      <c r="K431" s="136"/>
      <c r="L431" s="136">
        <v>304</v>
      </c>
      <c r="M431" s="136">
        <v>1233</v>
      </c>
      <c r="N431" s="136">
        <v>374.3</v>
      </c>
      <c r="O431" s="122">
        <v>928.27</v>
      </c>
    </row>
    <row r="432" spans="1:15" ht="12.75">
      <c r="A432" s="136" t="s">
        <v>296</v>
      </c>
      <c r="B432" s="136" t="s">
        <v>141</v>
      </c>
      <c r="C432" s="136">
        <v>135</v>
      </c>
      <c r="D432" s="136">
        <v>3917</v>
      </c>
      <c r="E432" s="136">
        <v>530</v>
      </c>
      <c r="F432" s="136">
        <v>18</v>
      </c>
      <c r="G432" s="136">
        <v>3917</v>
      </c>
      <c r="H432" s="136">
        <v>70.5</v>
      </c>
      <c r="I432" s="136"/>
      <c r="J432" s="136"/>
      <c r="K432" s="136"/>
      <c r="L432" s="136">
        <v>115</v>
      </c>
      <c r="M432" s="136">
        <v>3917</v>
      </c>
      <c r="N432" s="136">
        <v>449</v>
      </c>
      <c r="O432" s="122">
        <v>1049.5</v>
      </c>
    </row>
    <row r="433" spans="1:15" ht="12.75">
      <c r="A433" s="222" t="s">
        <v>72</v>
      </c>
      <c r="B433" s="136"/>
      <c r="C433" s="136"/>
      <c r="D433" s="136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7"/>
    </row>
    <row r="434" spans="1:15" ht="12.75">
      <c r="A434" s="136" t="s">
        <v>297</v>
      </c>
      <c r="B434" s="136"/>
      <c r="C434" s="136"/>
      <c r="D434" s="136"/>
      <c r="E434" s="136"/>
      <c r="F434" s="136"/>
      <c r="G434" s="136"/>
      <c r="H434" s="136"/>
      <c r="I434" s="136"/>
      <c r="J434" s="136"/>
      <c r="K434" s="136"/>
      <c r="L434" s="136"/>
      <c r="M434" s="136"/>
      <c r="N434" s="136"/>
      <c r="O434" s="137"/>
    </row>
    <row r="435" spans="1:15" ht="12.75">
      <c r="A435" s="136" t="s">
        <v>74</v>
      </c>
      <c r="B435" s="136" t="s">
        <v>141</v>
      </c>
      <c r="C435" s="136">
        <v>0.69</v>
      </c>
      <c r="D435" s="136">
        <v>23.1</v>
      </c>
      <c r="E435" s="136">
        <v>16</v>
      </c>
      <c r="F435" s="136">
        <v>0.69</v>
      </c>
      <c r="G435" s="136">
        <v>23.1</v>
      </c>
      <c r="H435" s="136">
        <v>16</v>
      </c>
      <c r="I435" s="136">
        <v>0.69</v>
      </c>
      <c r="J435" s="136">
        <v>23.1</v>
      </c>
      <c r="K435" s="136">
        <v>16</v>
      </c>
      <c r="L435" s="136">
        <v>0.69</v>
      </c>
      <c r="M435" s="136">
        <v>23.1</v>
      </c>
      <c r="N435" s="136">
        <v>16</v>
      </c>
      <c r="O435" s="223">
        <v>64</v>
      </c>
    </row>
    <row r="436" spans="1:15" ht="22.5">
      <c r="A436" s="136" t="s">
        <v>298</v>
      </c>
      <c r="B436" s="136" t="s">
        <v>141</v>
      </c>
      <c r="C436" s="136">
        <v>0.02</v>
      </c>
      <c r="D436" s="136">
        <v>66</v>
      </c>
      <c r="E436" s="136">
        <v>1.3</v>
      </c>
      <c r="F436" s="136">
        <v>0.02</v>
      </c>
      <c r="G436" s="136">
        <v>66</v>
      </c>
      <c r="H436" s="136">
        <v>1.3</v>
      </c>
      <c r="I436" s="136">
        <v>0.02</v>
      </c>
      <c r="J436" s="136">
        <v>66</v>
      </c>
      <c r="K436" s="136">
        <v>1.3</v>
      </c>
      <c r="L436" s="136">
        <v>0.02</v>
      </c>
      <c r="M436" s="136">
        <v>66</v>
      </c>
      <c r="N436" s="136">
        <v>1.3</v>
      </c>
      <c r="O436" s="223">
        <v>5.2</v>
      </c>
    </row>
    <row r="437" spans="1:15" ht="12.75">
      <c r="A437" s="26" t="s">
        <v>142</v>
      </c>
      <c r="B437" s="136"/>
      <c r="C437" s="26"/>
      <c r="D437" s="26"/>
      <c r="E437" s="26">
        <f>SUM(E431:E436)</f>
        <v>1008.5</v>
      </c>
      <c r="F437" s="26"/>
      <c r="G437" s="26"/>
      <c r="H437" s="26">
        <v>180.57</v>
      </c>
      <c r="I437" s="26"/>
      <c r="J437" s="26"/>
      <c r="K437" s="26">
        <f>SUM(K435:K436)</f>
        <v>17.3</v>
      </c>
      <c r="L437" s="26"/>
      <c r="M437" s="26"/>
      <c r="N437" s="26">
        <v>840.6</v>
      </c>
      <c r="O437" s="18">
        <f>SUM(O431:O436)</f>
        <v>2046.97</v>
      </c>
    </row>
    <row r="438" spans="1:15" ht="22.5">
      <c r="A438" s="136" t="s">
        <v>171</v>
      </c>
      <c r="B438" s="136"/>
      <c r="C438" s="26"/>
      <c r="D438" s="26"/>
      <c r="E438" s="26"/>
      <c r="F438" s="136"/>
      <c r="G438" s="136"/>
      <c r="H438" s="136">
        <v>15</v>
      </c>
      <c r="I438" s="136"/>
      <c r="J438" s="136"/>
      <c r="K438" s="136"/>
      <c r="L438" s="136"/>
      <c r="M438" s="136"/>
      <c r="N438" s="136"/>
      <c r="O438" s="81">
        <v>15</v>
      </c>
    </row>
    <row r="439" spans="1:15" ht="12.75">
      <c r="A439" s="136" t="s">
        <v>299</v>
      </c>
      <c r="B439" s="136" t="s">
        <v>141</v>
      </c>
      <c r="C439" s="26"/>
      <c r="D439" s="26"/>
      <c r="E439" s="26"/>
      <c r="F439" s="136">
        <v>7</v>
      </c>
      <c r="G439" s="136">
        <v>2143</v>
      </c>
      <c r="H439" s="136">
        <v>15</v>
      </c>
      <c r="I439" s="136"/>
      <c r="J439" s="136"/>
      <c r="K439" s="136"/>
      <c r="L439" s="136"/>
      <c r="M439" s="136"/>
      <c r="N439" s="136"/>
      <c r="O439" s="81">
        <v>15</v>
      </c>
    </row>
    <row r="440" spans="1:15" ht="12.75">
      <c r="A440" s="26" t="s">
        <v>142</v>
      </c>
      <c r="B440" s="13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18"/>
    </row>
    <row r="441" spans="1:15" ht="22.5">
      <c r="A441" s="224" t="s">
        <v>300</v>
      </c>
      <c r="B441" s="225"/>
      <c r="C441" s="225"/>
      <c r="D441" s="225"/>
      <c r="E441" s="225">
        <v>1008.5</v>
      </c>
      <c r="F441" s="225"/>
      <c r="G441" s="225"/>
      <c r="H441" s="225">
        <v>210.57</v>
      </c>
      <c r="I441" s="225"/>
      <c r="J441" s="225"/>
      <c r="K441" s="225">
        <v>17.3</v>
      </c>
      <c r="L441" s="225"/>
      <c r="M441" s="225"/>
      <c r="N441" s="225">
        <v>840.6</v>
      </c>
      <c r="O441" s="29">
        <f>SUM(O437:O440)</f>
        <v>2076.9700000000003</v>
      </c>
    </row>
    <row r="442" spans="1:15" ht="21">
      <c r="A442" s="226" t="s">
        <v>143</v>
      </c>
      <c r="B442" s="227"/>
      <c r="C442" s="228"/>
      <c r="D442" s="228"/>
      <c r="E442" s="228"/>
      <c r="F442" s="228"/>
      <c r="G442" s="228"/>
      <c r="H442" s="228"/>
      <c r="I442" s="228"/>
      <c r="J442" s="228"/>
      <c r="K442" s="228"/>
      <c r="L442" s="228"/>
      <c r="M442" s="228"/>
      <c r="N442" s="228"/>
      <c r="O442" s="229"/>
    </row>
    <row r="443" spans="1:15" ht="12.75">
      <c r="A443" s="160" t="s">
        <v>185</v>
      </c>
      <c r="B443" s="160" t="s">
        <v>141</v>
      </c>
      <c r="C443" s="136">
        <v>0.17</v>
      </c>
      <c r="D443" s="136">
        <v>66.47</v>
      </c>
      <c r="E443" s="136">
        <v>11.3</v>
      </c>
      <c r="F443" s="136">
        <v>0.17</v>
      </c>
      <c r="G443" s="136">
        <v>66.47</v>
      </c>
      <c r="H443" s="136">
        <v>11.3</v>
      </c>
      <c r="I443" s="136">
        <v>0.17</v>
      </c>
      <c r="J443" s="136">
        <v>66.47</v>
      </c>
      <c r="K443" s="136">
        <v>11.3</v>
      </c>
      <c r="L443" s="136">
        <v>0.17</v>
      </c>
      <c r="M443" s="136">
        <v>66.47</v>
      </c>
      <c r="N443" s="136">
        <v>11.1</v>
      </c>
      <c r="O443" s="122">
        <v>45</v>
      </c>
    </row>
    <row r="444" spans="1:15" ht="12.75">
      <c r="A444" s="160" t="s">
        <v>3</v>
      </c>
      <c r="B444" s="160" t="s">
        <v>301</v>
      </c>
      <c r="C444" s="136">
        <v>62</v>
      </c>
      <c r="D444" s="136">
        <v>8</v>
      </c>
      <c r="E444" s="136">
        <v>0.5</v>
      </c>
      <c r="F444" s="136">
        <v>62</v>
      </c>
      <c r="G444" s="136">
        <v>8</v>
      </c>
      <c r="H444" s="136">
        <v>0.5</v>
      </c>
      <c r="I444" s="136">
        <v>62</v>
      </c>
      <c r="J444" s="136">
        <v>8</v>
      </c>
      <c r="K444" s="230">
        <v>0.5</v>
      </c>
      <c r="L444" s="230">
        <v>62</v>
      </c>
      <c r="M444" s="230">
        <v>8</v>
      </c>
      <c r="N444" s="230">
        <v>0.5</v>
      </c>
      <c r="O444" s="122">
        <v>2</v>
      </c>
    </row>
    <row r="445" spans="1:15" ht="12.75">
      <c r="A445" s="231" t="s">
        <v>4</v>
      </c>
      <c r="B445" s="232" t="s">
        <v>301</v>
      </c>
      <c r="C445" s="137">
        <v>50</v>
      </c>
      <c r="D445" s="137">
        <v>4</v>
      </c>
      <c r="E445" s="81">
        <v>0.2</v>
      </c>
      <c r="F445" s="109">
        <v>50</v>
      </c>
      <c r="G445" s="109">
        <v>4</v>
      </c>
      <c r="H445" s="109">
        <v>0.2</v>
      </c>
      <c r="I445" s="109">
        <v>50</v>
      </c>
      <c r="J445" s="109">
        <v>4</v>
      </c>
      <c r="K445" s="233">
        <v>0.2</v>
      </c>
      <c r="L445" s="233">
        <v>50</v>
      </c>
      <c r="M445" s="233">
        <v>4</v>
      </c>
      <c r="N445" s="233">
        <v>0.2</v>
      </c>
      <c r="O445" s="81">
        <v>0.8</v>
      </c>
    </row>
    <row r="446" spans="1:15" ht="12.75">
      <c r="A446" s="393"/>
      <c r="B446" s="394"/>
      <c r="C446" s="394"/>
      <c r="D446" s="394"/>
      <c r="E446" s="395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</row>
    <row r="447" spans="1:15" ht="12.75">
      <c r="A447" s="136" t="s">
        <v>302</v>
      </c>
      <c r="B447" s="136"/>
      <c r="C447" s="136"/>
      <c r="D447" s="136"/>
      <c r="E447" s="136">
        <v>20</v>
      </c>
      <c r="F447" s="136"/>
      <c r="G447" s="136"/>
      <c r="H447" s="136">
        <v>20</v>
      </c>
      <c r="I447" s="136"/>
      <c r="J447" s="136"/>
      <c r="K447" s="136">
        <v>20</v>
      </c>
      <c r="L447" s="136"/>
      <c r="M447" s="136"/>
      <c r="N447" s="136">
        <v>20</v>
      </c>
      <c r="O447" s="137">
        <v>80</v>
      </c>
    </row>
    <row r="448" spans="1:15" ht="33.75">
      <c r="A448" s="136" t="s">
        <v>303</v>
      </c>
      <c r="B448" s="136"/>
      <c r="C448" s="136"/>
      <c r="D448" s="136"/>
      <c r="E448" s="136">
        <v>32</v>
      </c>
      <c r="F448" s="136"/>
      <c r="G448" s="136"/>
      <c r="H448" s="136">
        <v>32</v>
      </c>
      <c r="I448" s="136"/>
      <c r="J448" s="136"/>
      <c r="K448" s="136">
        <v>32</v>
      </c>
      <c r="L448" s="136"/>
      <c r="M448" s="136"/>
      <c r="N448" s="136">
        <v>31.8</v>
      </c>
      <c r="O448" s="141">
        <v>127.8</v>
      </c>
    </row>
    <row r="449" spans="1:15" ht="22.5">
      <c r="A449" s="26" t="s">
        <v>149</v>
      </c>
      <c r="B449" s="136"/>
      <c r="C449" s="136"/>
      <c r="D449" s="136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7"/>
    </row>
    <row r="450" spans="1:15" ht="22.5">
      <c r="A450" s="136" t="s">
        <v>304</v>
      </c>
      <c r="B450" s="136" t="s">
        <v>9</v>
      </c>
      <c r="C450" s="136">
        <v>70</v>
      </c>
      <c r="D450" s="136">
        <v>34</v>
      </c>
      <c r="E450" s="136">
        <v>2.4</v>
      </c>
      <c r="F450" s="136">
        <v>70</v>
      </c>
      <c r="G450" s="136">
        <v>34</v>
      </c>
      <c r="H450" s="136">
        <v>2.4</v>
      </c>
      <c r="I450" s="136">
        <v>70</v>
      </c>
      <c r="J450" s="136">
        <v>34</v>
      </c>
      <c r="K450" s="136">
        <v>2.4</v>
      </c>
      <c r="L450" s="136">
        <v>70</v>
      </c>
      <c r="M450" s="136">
        <v>34</v>
      </c>
      <c r="N450" s="136">
        <v>2.4</v>
      </c>
      <c r="O450" s="223">
        <v>9.6</v>
      </c>
    </row>
    <row r="451" spans="1:15" ht="12.75">
      <c r="A451" s="231" t="s">
        <v>305</v>
      </c>
      <c r="B451" s="234" t="s">
        <v>9</v>
      </c>
      <c r="C451" s="122">
        <v>140</v>
      </c>
      <c r="D451" s="122">
        <v>10</v>
      </c>
      <c r="E451" s="81">
        <v>1.4</v>
      </c>
      <c r="F451" s="122">
        <v>140</v>
      </c>
      <c r="G451" s="122">
        <v>10</v>
      </c>
      <c r="H451" s="81">
        <v>1.4</v>
      </c>
      <c r="I451" s="122">
        <v>40</v>
      </c>
      <c r="J451" s="122">
        <v>10</v>
      </c>
      <c r="K451" s="81">
        <v>1.4</v>
      </c>
      <c r="L451" s="81">
        <v>40</v>
      </c>
      <c r="M451" s="81">
        <v>10</v>
      </c>
      <c r="N451" s="81">
        <v>1.4</v>
      </c>
      <c r="O451" s="81">
        <v>5.6</v>
      </c>
    </row>
    <row r="452" spans="1:15" ht="12.75">
      <c r="A452" s="235"/>
      <c r="B452" s="236"/>
      <c r="C452" s="228"/>
      <c r="D452" s="228"/>
      <c r="E452" s="228"/>
      <c r="F452" s="228"/>
      <c r="G452" s="228"/>
      <c r="H452" s="228"/>
      <c r="I452" s="228"/>
      <c r="J452" s="228"/>
      <c r="K452" s="228"/>
      <c r="L452" s="228"/>
      <c r="M452" s="228"/>
      <c r="N452" s="228"/>
      <c r="O452" s="137"/>
    </row>
    <row r="453" spans="1:15" ht="12.75">
      <c r="A453" s="237" t="s">
        <v>306</v>
      </c>
      <c r="B453" s="238" t="s">
        <v>307</v>
      </c>
      <c r="C453" s="238"/>
      <c r="D453" s="238"/>
      <c r="E453" s="238">
        <v>5.5</v>
      </c>
      <c r="F453" s="238"/>
      <c r="G453" s="238"/>
      <c r="H453" s="238">
        <v>5.5</v>
      </c>
      <c r="I453" s="238"/>
      <c r="J453" s="238"/>
      <c r="K453" s="239">
        <v>5.5</v>
      </c>
      <c r="L453" s="239"/>
      <c r="M453" s="239"/>
      <c r="N453" s="239">
        <v>5.5</v>
      </c>
      <c r="O453" s="137">
        <v>22</v>
      </c>
    </row>
    <row r="454" spans="1:15" ht="12.75">
      <c r="A454" s="240" t="s">
        <v>308</v>
      </c>
      <c r="B454" s="238" t="s">
        <v>301</v>
      </c>
      <c r="C454" s="238">
        <v>10</v>
      </c>
      <c r="D454" s="238">
        <v>60</v>
      </c>
      <c r="E454" s="238">
        <v>0.6</v>
      </c>
      <c r="F454" s="238">
        <v>10</v>
      </c>
      <c r="G454" s="238">
        <v>60</v>
      </c>
      <c r="H454" s="238">
        <v>0.6</v>
      </c>
      <c r="I454" s="238">
        <v>10</v>
      </c>
      <c r="J454" s="238">
        <v>60</v>
      </c>
      <c r="K454" s="238">
        <v>0.6</v>
      </c>
      <c r="L454" s="238">
        <v>10</v>
      </c>
      <c r="M454" s="238">
        <v>60</v>
      </c>
      <c r="N454" s="238">
        <v>0.6</v>
      </c>
      <c r="O454" s="137">
        <v>2.4</v>
      </c>
    </row>
    <row r="455" spans="1:15" ht="12.75">
      <c r="A455" s="240" t="s">
        <v>309</v>
      </c>
      <c r="B455" s="238" t="s">
        <v>310</v>
      </c>
      <c r="C455" s="238">
        <v>0.02</v>
      </c>
      <c r="D455" s="238">
        <v>60</v>
      </c>
      <c r="E455" s="238">
        <v>1.2</v>
      </c>
      <c r="F455" s="238">
        <v>0.02</v>
      </c>
      <c r="G455" s="238">
        <v>60</v>
      </c>
      <c r="H455" s="238">
        <v>1.2</v>
      </c>
      <c r="I455" s="238">
        <v>0.02</v>
      </c>
      <c r="J455" s="238">
        <v>60</v>
      </c>
      <c r="K455" s="238">
        <v>1.2</v>
      </c>
      <c r="L455" s="238">
        <v>0.02</v>
      </c>
      <c r="M455" s="238">
        <v>60</v>
      </c>
      <c r="N455" s="238">
        <v>1.2</v>
      </c>
      <c r="O455" s="137">
        <v>4.8</v>
      </c>
    </row>
    <row r="456" spans="1:15" ht="22.5">
      <c r="A456" s="237" t="s">
        <v>311</v>
      </c>
      <c r="B456" s="238" t="s">
        <v>310</v>
      </c>
      <c r="C456" s="238">
        <v>0.4</v>
      </c>
      <c r="D456" s="238">
        <v>17</v>
      </c>
      <c r="E456" s="238">
        <v>6.8</v>
      </c>
      <c r="F456" s="238">
        <v>0.4</v>
      </c>
      <c r="G456" s="238">
        <v>17</v>
      </c>
      <c r="H456" s="238">
        <v>6.8</v>
      </c>
      <c r="I456" s="238">
        <v>0.4</v>
      </c>
      <c r="J456" s="238">
        <v>17</v>
      </c>
      <c r="K456" s="239">
        <v>6.8</v>
      </c>
      <c r="L456" s="239">
        <v>0.4</v>
      </c>
      <c r="M456" s="239">
        <v>17</v>
      </c>
      <c r="N456" s="239">
        <v>6.8</v>
      </c>
      <c r="O456" s="137">
        <v>27.2</v>
      </c>
    </row>
    <row r="457" spans="1:15" ht="12.75">
      <c r="A457" s="237" t="s">
        <v>312</v>
      </c>
      <c r="B457" s="238" t="s">
        <v>307</v>
      </c>
      <c r="C457" s="238"/>
      <c r="D457" s="238"/>
      <c r="E457" s="238">
        <v>4</v>
      </c>
      <c r="F457" s="238"/>
      <c r="G457" s="238"/>
      <c r="H457" s="238">
        <v>4</v>
      </c>
      <c r="I457" s="238"/>
      <c r="J457" s="238"/>
      <c r="K457" s="239">
        <v>4</v>
      </c>
      <c r="L457" s="239"/>
      <c r="M457" s="239"/>
      <c r="N457" s="239">
        <v>4</v>
      </c>
      <c r="O457" s="137">
        <v>16</v>
      </c>
    </row>
    <row r="458" spans="1:15" ht="12.75">
      <c r="A458" s="237" t="s">
        <v>142</v>
      </c>
      <c r="B458" s="238"/>
      <c r="C458" s="238"/>
      <c r="D458" s="238"/>
      <c r="E458" s="238">
        <f>SUM(E450:E457)</f>
        <v>21.9</v>
      </c>
      <c r="F458" s="238"/>
      <c r="G458" s="238"/>
      <c r="H458" s="238">
        <f>SUM(H450:H457)</f>
        <v>21.9</v>
      </c>
      <c r="I458" s="238"/>
      <c r="J458" s="238"/>
      <c r="K458" s="239">
        <f>SUM(K450:K457)</f>
        <v>21.9</v>
      </c>
      <c r="L458" s="239"/>
      <c r="M458" s="239"/>
      <c r="N458" s="239">
        <f>SUM(N450:N457)</f>
        <v>21.9</v>
      </c>
      <c r="O458" s="141">
        <f>SUM(O450:O457)</f>
        <v>87.6</v>
      </c>
    </row>
    <row r="459" spans="1:15" ht="32.25">
      <c r="A459" s="241" t="s">
        <v>313</v>
      </c>
      <c r="B459" s="242"/>
      <c r="C459" s="238"/>
      <c r="D459" s="238"/>
      <c r="E459" s="238"/>
      <c r="F459" s="238"/>
      <c r="G459" s="238"/>
      <c r="H459" s="238"/>
      <c r="I459" s="238"/>
      <c r="J459" s="238"/>
      <c r="K459" s="239"/>
      <c r="L459" s="239"/>
      <c r="M459" s="239"/>
      <c r="N459" s="239"/>
      <c r="O459" s="137"/>
    </row>
    <row r="460" spans="1:15" ht="33.75">
      <c r="A460" s="231" t="s">
        <v>314</v>
      </c>
      <c r="B460" s="231" t="s">
        <v>307</v>
      </c>
      <c r="C460" s="243"/>
      <c r="D460" s="243"/>
      <c r="E460" s="243"/>
      <c r="F460" s="243"/>
      <c r="G460" s="243"/>
      <c r="H460" s="243">
        <v>500</v>
      </c>
      <c r="I460" s="243"/>
      <c r="J460" s="243"/>
      <c r="K460" s="244"/>
      <c r="L460" s="244"/>
      <c r="M460" s="244"/>
      <c r="N460" s="244"/>
      <c r="O460" s="245">
        <v>500</v>
      </c>
    </row>
    <row r="461" spans="1:15" ht="45">
      <c r="A461" s="231" t="s">
        <v>315</v>
      </c>
      <c r="B461" s="231"/>
      <c r="C461" s="243"/>
      <c r="D461" s="243"/>
      <c r="E461" s="243"/>
      <c r="F461" s="243"/>
      <c r="G461" s="243"/>
      <c r="H461" s="243">
        <v>138</v>
      </c>
      <c r="I461" s="243"/>
      <c r="J461" s="243"/>
      <c r="K461" s="244"/>
      <c r="L461" s="244"/>
      <c r="M461" s="244"/>
      <c r="N461" s="244"/>
      <c r="O461" s="245">
        <v>138</v>
      </c>
    </row>
    <row r="462" spans="1:15" ht="56.25">
      <c r="A462" s="243" t="s">
        <v>316</v>
      </c>
      <c r="B462" s="243"/>
      <c r="C462" s="243"/>
      <c r="D462" s="243"/>
      <c r="E462" s="243">
        <v>234.2</v>
      </c>
      <c r="F462" s="243"/>
      <c r="G462" s="243"/>
      <c r="H462" s="243"/>
      <c r="I462" s="243"/>
      <c r="J462" s="243"/>
      <c r="K462" s="243"/>
      <c r="L462" s="243"/>
      <c r="M462" s="243"/>
      <c r="N462" s="243"/>
      <c r="O462" s="245">
        <v>234.3</v>
      </c>
    </row>
    <row r="463" spans="1:15" ht="67.5">
      <c r="A463" s="243" t="s">
        <v>317</v>
      </c>
      <c r="B463" s="246"/>
      <c r="C463" s="243"/>
      <c r="D463" s="243"/>
      <c r="E463" s="243"/>
      <c r="F463" s="243"/>
      <c r="G463" s="243"/>
      <c r="H463" s="243"/>
      <c r="I463" s="243"/>
      <c r="J463" s="243"/>
      <c r="K463" s="243">
        <v>52.6</v>
      </c>
      <c r="L463" s="243"/>
      <c r="M463" s="243"/>
      <c r="N463" s="243"/>
      <c r="O463" s="245">
        <v>52.6</v>
      </c>
    </row>
    <row r="464" spans="1:15" ht="12.75">
      <c r="A464" s="244" t="s">
        <v>737</v>
      </c>
      <c r="B464" s="243"/>
      <c r="C464" s="243"/>
      <c r="D464" s="243"/>
      <c r="E464" s="243">
        <f>SUM(E459:E463)</f>
        <v>234.2</v>
      </c>
      <c r="F464" s="243"/>
      <c r="G464" s="243"/>
      <c r="H464" s="243">
        <f aca="true" t="shared" si="22" ref="H464:N464">SUM(H459:H463)</f>
        <v>638</v>
      </c>
      <c r="I464" s="243"/>
      <c r="J464" s="243"/>
      <c r="K464" s="243">
        <f t="shared" si="22"/>
        <v>52.6</v>
      </c>
      <c r="L464" s="243"/>
      <c r="M464" s="243"/>
      <c r="N464" s="243">
        <f t="shared" si="22"/>
        <v>0</v>
      </c>
      <c r="O464" s="245">
        <f>E464+H464+K464+N464</f>
        <v>924.8000000000001</v>
      </c>
    </row>
    <row r="465" spans="1:15" ht="12.75">
      <c r="A465" s="247"/>
      <c r="B465" s="248"/>
      <c r="C465" s="249"/>
      <c r="D465" s="249"/>
      <c r="E465" s="248"/>
      <c r="F465" s="248"/>
      <c r="G465" s="248" t="s">
        <v>29</v>
      </c>
      <c r="H465" s="248"/>
      <c r="I465" s="248"/>
      <c r="J465" s="248"/>
      <c r="K465" s="248"/>
      <c r="L465" s="248"/>
      <c r="M465" s="248"/>
      <c r="N465" s="248"/>
      <c r="O465" s="250"/>
    </row>
    <row r="466" spans="1:15" ht="12.75">
      <c r="A466" s="396"/>
      <c r="B466" s="397"/>
      <c r="C466" s="397"/>
      <c r="D466" s="397"/>
      <c r="E466" s="397"/>
      <c r="F466" s="397"/>
      <c r="G466" s="397"/>
      <c r="H466" s="397"/>
      <c r="I466" s="397"/>
      <c r="J466" s="397"/>
      <c r="K466" s="397"/>
      <c r="L466" s="397"/>
      <c r="M466" s="397"/>
      <c r="N466" s="397"/>
      <c r="O466" s="398"/>
    </row>
    <row r="467" spans="1:15" ht="22.5">
      <c r="A467" s="26" t="s">
        <v>30</v>
      </c>
      <c r="B467" s="26" t="s">
        <v>307</v>
      </c>
      <c r="C467" s="26"/>
      <c r="D467" s="26"/>
      <c r="E467" s="26">
        <v>78</v>
      </c>
      <c r="F467" s="26"/>
      <c r="G467" s="26"/>
      <c r="H467" s="26">
        <v>78</v>
      </c>
      <c r="I467" s="26"/>
      <c r="J467" s="26"/>
      <c r="K467" s="26">
        <v>78</v>
      </c>
      <c r="L467" s="26"/>
      <c r="M467" s="26"/>
      <c r="N467" s="26">
        <v>78</v>
      </c>
      <c r="O467" s="27">
        <v>312</v>
      </c>
    </row>
    <row r="468" spans="1:15" ht="33.75">
      <c r="A468" s="26" t="s">
        <v>318</v>
      </c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7"/>
    </row>
    <row r="469" spans="1:15" ht="22.5">
      <c r="A469" s="26" t="s">
        <v>62</v>
      </c>
      <c r="B469" s="26" t="s">
        <v>319</v>
      </c>
      <c r="C469" s="136">
        <v>117.81</v>
      </c>
      <c r="D469" s="136">
        <v>4.38</v>
      </c>
      <c r="E469" s="136">
        <v>516.01</v>
      </c>
      <c r="F469" s="136">
        <v>92.76</v>
      </c>
      <c r="G469" s="136">
        <v>4.38</v>
      </c>
      <c r="H469" s="136">
        <v>406.3</v>
      </c>
      <c r="I469" s="136">
        <v>47.16</v>
      </c>
      <c r="J469" s="136">
        <v>4.38</v>
      </c>
      <c r="K469" s="136">
        <v>206.58</v>
      </c>
      <c r="L469" s="136">
        <v>112.59</v>
      </c>
      <c r="M469" s="136">
        <v>4.38</v>
      </c>
      <c r="N469" s="136">
        <v>493.16</v>
      </c>
      <c r="O469" s="27">
        <v>1622.05</v>
      </c>
    </row>
    <row r="470" spans="1:15" ht="22.5">
      <c r="A470" s="26" t="s">
        <v>64</v>
      </c>
      <c r="B470" s="26" t="s">
        <v>320</v>
      </c>
      <c r="C470" s="136">
        <v>493.93</v>
      </c>
      <c r="D470" s="136">
        <v>2222</v>
      </c>
      <c r="E470" s="136">
        <v>1097.51</v>
      </c>
      <c r="F470" s="136">
        <v>75.06</v>
      </c>
      <c r="G470" s="136">
        <v>2222</v>
      </c>
      <c r="H470" s="136">
        <v>166.79</v>
      </c>
      <c r="I470" s="136"/>
      <c r="J470" s="136"/>
      <c r="K470" s="136"/>
      <c r="L470" s="136">
        <v>364.11</v>
      </c>
      <c r="M470" s="136">
        <v>2222</v>
      </c>
      <c r="N470" s="136">
        <v>809.05</v>
      </c>
      <c r="O470" s="27">
        <v>2073.35</v>
      </c>
    </row>
    <row r="471" spans="1:15" ht="22.5">
      <c r="A471" s="26" t="s">
        <v>67</v>
      </c>
      <c r="B471" s="26" t="s">
        <v>32</v>
      </c>
      <c r="C471" s="136">
        <v>194.26</v>
      </c>
      <c r="D471" s="136">
        <v>29.74</v>
      </c>
      <c r="E471" s="136">
        <v>5.78</v>
      </c>
      <c r="F471" s="136">
        <v>194.26</v>
      </c>
      <c r="G471" s="136">
        <v>29.74</v>
      </c>
      <c r="H471" s="136">
        <v>5.78</v>
      </c>
      <c r="I471" s="136">
        <v>194.26</v>
      </c>
      <c r="J471" s="136">
        <v>29.74</v>
      </c>
      <c r="K471" s="136">
        <v>5.78</v>
      </c>
      <c r="L471" s="136">
        <v>194.26</v>
      </c>
      <c r="M471" s="136">
        <v>29.74</v>
      </c>
      <c r="N471" s="136">
        <v>5.77</v>
      </c>
      <c r="O471" s="27">
        <v>23.11</v>
      </c>
    </row>
    <row r="472" spans="1:15" ht="22.5">
      <c r="A472" s="26" t="s">
        <v>68</v>
      </c>
      <c r="B472" s="26" t="s">
        <v>32</v>
      </c>
      <c r="C472" s="136">
        <v>150.11</v>
      </c>
      <c r="D472" s="136">
        <v>17.24</v>
      </c>
      <c r="E472" s="136">
        <v>2.56</v>
      </c>
      <c r="F472" s="136">
        <v>150.11</v>
      </c>
      <c r="G472" s="136">
        <v>17.24</v>
      </c>
      <c r="H472" s="136">
        <v>2.56</v>
      </c>
      <c r="I472" s="136">
        <v>150.11</v>
      </c>
      <c r="J472" s="136">
        <v>17.24</v>
      </c>
      <c r="K472" s="136">
        <v>2.56</v>
      </c>
      <c r="L472" s="136">
        <v>150.11</v>
      </c>
      <c r="M472" s="136">
        <v>17.24</v>
      </c>
      <c r="N472" s="136">
        <v>2.57</v>
      </c>
      <c r="O472" s="27">
        <v>10.25</v>
      </c>
    </row>
    <row r="473" spans="1:15" ht="12.75">
      <c r="A473" s="26" t="s">
        <v>142</v>
      </c>
      <c r="B473" s="26"/>
      <c r="C473" s="26"/>
      <c r="D473" s="26"/>
      <c r="E473" s="26">
        <f>SUM(E467:E472)</f>
        <v>1699.86</v>
      </c>
      <c r="F473" s="26"/>
      <c r="G473" s="26"/>
      <c r="H473" s="26">
        <f>SUM(H467:H472)</f>
        <v>659.43</v>
      </c>
      <c r="I473" s="26"/>
      <c r="J473" s="26"/>
      <c r="K473" s="26">
        <f>SUM(K467:K472)</f>
        <v>292.92</v>
      </c>
      <c r="L473" s="26"/>
      <c r="M473" s="26"/>
      <c r="N473" s="26">
        <f>SUM(N467:N472)</f>
        <v>1388.55</v>
      </c>
      <c r="O473" s="27">
        <f>SUM(O467:O472)</f>
        <v>4040.7599999999998</v>
      </c>
    </row>
    <row r="474" spans="1:15" ht="45">
      <c r="A474" s="26" t="s">
        <v>31</v>
      </c>
      <c r="B474" s="26" t="s">
        <v>32</v>
      </c>
      <c r="C474" s="136">
        <v>8.9</v>
      </c>
      <c r="D474" s="136">
        <v>240</v>
      </c>
      <c r="E474" s="26">
        <v>2.14</v>
      </c>
      <c r="F474" s="136">
        <v>8.9</v>
      </c>
      <c r="G474" s="136">
        <v>240</v>
      </c>
      <c r="H474" s="26">
        <v>2.14</v>
      </c>
      <c r="I474" s="136">
        <v>8.9</v>
      </c>
      <c r="J474" s="136">
        <v>240</v>
      </c>
      <c r="K474" s="18">
        <v>2.14</v>
      </c>
      <c r="L474" s="122">
        <v>8.9</v>
      </c>
      <c r="M474" s="122">
        <v>240</v>
      </c>
      <c r="N474" s="18">
        <v>2.14</v>
      </c>
      <c r="O474" s="29">
        <v>8.56</v>
      </c>
    </row>
    <row r="475" spans="1:15" ht="45">
      <c r="A475" s="26" t="s">
        <v>321</v>
      </c>
      <c r="B475" s="136" t="s">
        <v>307</v>
      </c>
      <c r="C475" s="26"/>
      <c r="D475" s="26"/>
      <c r="E475" s="26">
        <v>68.3</v>
      </c>
      <c r="F475" s="26"/>
      <c r="G475" s="26"/>
      <c r="H475" s="26">
        <v>145.3</v>
      </c>
      <c r="I475" s="26"/>
      <c r="J475" s="26"/>
      <c r="K475" s="26">
        <v>68.3</v>
      </c>
      <c r="L475" s="26"/>
      <c r="M475" s="26"/>
      <c r="N475" s="26">
        <v>68.3</v>
      </c>
      <c r="O475" s="29">
        <v>350.2</v>
      </c>
    </row>
    <row r="476" spans="1:15" ht="45">
      <c r="A476" s="26" t="s">
        <v>322</v>
      </c>
      <c r="B476" s="26" t="s">
        <v>307</v>
      </c>
      <c r="C476" s="26"/>
      <c r="D476" s="26"/>
      <c r="E476" s="26">
        <v>1</v>
      </c>
      <c r="F476" s="26"/>
      <c r="G476" s="26"/>
      <c r="H476" s="26"/>
      <c r="I476" s="26"/>
      <c r="J476" s="26"/>
      <c r="K476" s="26"/>
      <c r="L476" s="26"/>
      <c r="M476" s="26"/>
      <c r="N476" s="26">
        <v>1</v>
      </c>
      <c r="O476" s="29">
        <v>2</v>
      </c>
    </row>
    <row r="477" spans="1:15" ht="33.75">
      <c r="A477" s="26" t="s">
        <v>323</v>
      </c>
      <c r="B477" s="136" t="s">
        <v>307</v>
      </c>
      <c r="C477" s="26"/>
      <c r="D477" s="26"/>
      <c r="E477" s="26">
        <v>8</v>
      </c>
      <c r="F477" s="26"/>
      <c r="G477" s="26"/>
      <c r="H477" s="26">
        <v>8</v>
      </c>
      <c r="I477" s="26"/>
      <c r="J477" s="26"/>
      <c r="K477" s="26">
        <v>8</v>
      </c>
      <c r="L477" s="26"/>
      <c r="M477" s="26"/>
      <c r="N477" s="26">
        <v>8</v>
      </c>
      <c r="O477" s="29">
        <v>32</v>
      </c>
    </row>
    <row r="478" spans="1:15" ht="22.5">
      <c r="A478" s="26" t="s">
        <v>36</v>
      </c>
      <c r="B478" s="136" t="s">
        <v>307</v>
      </c>
      <c r="C478" s="26"/>
      <c r="D478" s="26"/>
      <c r="E478" s="26">
        <v>24.8</v>
      </c>
      <c r="F478" s="26"/>
      <c r="G478" s="26"/>
      <c r="H478" s="26">
        <v>24.8</v>
      </c>
      <c r="I478" s="26"/>
      <c r="J478" s="26"/>
      <c r="K478" s="26">
        <v>24.8</v>
      </c>
      <c r="L478" s="26"/>
      <c r="M478" s="26"/>
      <c r="N478" s="26">
        <v>24.8</v>
      </c>
      <c r="O478" s="29">
        <v>99.2</v>
      </c>
    </row>
    <row r="479" spans="1:15" ht="33.75">
      <c r="A479" s="26" t="s">
        <v>324</v>
      </c>
      <c r="B479" s="136" t="s">
        <v>307</v>
      </c>
      <c r="C479" s="26"/>
      <c r="D479" s="26"/>
      <c r="E479" s="26">
        <v>8</v>
      </c>
      <c r="F479" s="26"/>
      <c r="G479" s="26"/>
      <c r="H479" s="26">
        <v>8</v>
      </c>
      <c r="I479" s="26"/>
      <c r="J479" s="26"/>
      <c r="K479" s="26">
        <v>8</v>
      </c>
      <c r="L479" s="26"/>
      <c r="M479" s="26"/>
      <c r="N479" s="26">
        <v>8</v>
      </c>
      <c r="O479" s="29">
        <v>32</v>
      </c>
    </row>
    <row r="480" spans="1:15" ht="22.5">
      <c r="A480" s="26" t="s">
        <v>325</v>
      </c>
      <c r="B480" s="136" t="s">
        <v>307</v>
      </c>
      <c r="C480" s="26"/>
      <c r="D480" s="26"/>
      <c r="E480" s="26">
        <v>3.5</v>
      </c>
      <c r="F480" s="26"/>
      <c r="G480" s="26"/>
      <c r="H480" s="26"/>
      <c r="I480" s="26"/>
      <c r="J480" s="26"/>
      <c r="K480" s="26"/>
      <c r="L480" s="26"/>
      <c r="M480" s="26"/>
      <c r="N480" s="26"/>
      <c r="O480" s="29">
        <v>3.5</v>
      </c>
    </row>
    <row r="481" spans="1:4" ht="12.75">
      <c r="A481" s="26"/>
      <c r="B481" s="26"/>
      <c r="C481" s="26"/>
      <c r="D481" s="26"/>
    </row>
    <row r="482" spans="1:15" ht="22.5">
      <c r="A482" s="26" t="s">
        <v>81</v>
      </c>
      <c r="B482" s="26"/>
      <c r="C482" s="26"/>
      <c r="D482" s="26"/>
      <c r="E482" s="26">
        <f>SUM(E473:E480)</f>
        <v>1815.6</v>
      </c>
      <c r="F482" s="26"/>
      <c r="G482" s="26"/>
      <c r="H482" s="26">
        <f>SUM(H473:H480)</f>
        <v>847.6699999999998</v>
      </c>
      <c r="I482" s="26"/>
      <c r="J482" s="26"/>
      <c r="K482" s="26">
        <f>SUM(K473:K480)</f>
        <v>404.16</v>
      </c>
      <c r="L482" s="26"/>
      <c r="M482" s="26"/>
      <c r="N482" s="26">
        <f>SUM(N473:N480)</f>
        <v>1500.79</v>
      </c>
      <c r="O482" s="29">
        <f>SUM(O473:O480)</f>
        <v>4568.219999999999</v>
      </c>
    </row>
    <row r="483" spans="1:15" ht="12.7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9"/>
    </row>
    <row r="484" spans="1:15" ht="42.75">
      <c r="A484" s="251" t="s">
        <v>82</v>
      </c>
      <c r="B484" s="27"/>
      <c r="C484" s="27"/>
      <c r="D484" s="27"/>
      <c r="E484" s="27">
        <f>E482+E441+E448+E458+E464</f>
        <v>3112.2</v>
      </c>
      <c r="F484" s="27"/>
      <c r="G484" s="27"/>
      <c r="H484" s="27">
        <f aca="true" t="shared" si="23" ref="H484:N484">H482+H441+H448+H458+H464</f>
        <v>1750.1399999999999</v>
      </c>
      <c r="I484" s="27"/>
      <c r="J484" s="27"/>
      <c r="K484" s="27">
        <f t="shared" si="23"/>
        <v>527.96</v>
      </c>
      <c r="L484" s="27"/>
      <c r="M484" s="27"/>
      <c r="N484" s="27">
        <f t="shared" si="23"/>
        <v>2395.09</v>
      </c>
      <c r="O484" s="27">
        <f>E484+H484+K484+N484</f>
        <v>7785.39</v>
      </c>
    </row>
    <row r="486" spans="1:15" ht="12.75">
      <c r="A486" s="388" t="s">
        <v>326</v>
      </c>
      <c r="B486" s="388"/>
      <c r="C486" s="388"/>
      <c r="D486" s="388"/>
      <c r="E486" s="388"/>
      <c r="F486" s="388"/>
      <c r="G486" s="388"/>
      <c r="H486" s="388"/>
      <c r="I486" s="388"/>
      <c r="J486" s="388"/>
      <c r="K486" s="388"/>
      <c r="L486" s="388"/>
      <c r="M486" s="388"/>
      <c r="N486" s="388"/>
      <c r="O486" s="388"/>
    </row>
    <row r="487" spans="1:15" ht="12.75">
      <c r="A487" s="388" t="s">
        <v>327</v>
      </c>
      <c r="B487" s="388"/>
      <c r="C487" s="388"/>
      <c r="D487" s="388"/>
      <c r="E487" s="388"/>
      <c r="F487" s="388"/>
      <c r="G487" s="388"/>
      <c r="H487" s="388"/>
      <c r="I487" s="388"/>
      <c r="J487" s="388"/>
      <c r="K487" s="388"/>
      <c r="L487" s="388"/>
      <c r="M487" s="388"/>
      <c r="N487" s="388"/>
      <c r="O487" s="388"/>
    </row>
    <row r="488" spans="1:15" ht="28.5" customHeight="1">
      <c r="A488" s="385" t="s">
        <v>189</v>
      </c>
      <c r="B488" s="295" t="s">
        <v>328</v>
      </c>
      <c r="C488" s="295" t="s">
        <v>134</v>
      </c>
      <c r="D488" s="295"/>
      <c r="E488" s="295"/>
      <c r="F488" s="295"/>
      <c r="G488" s="295"/>
      <c r="H488" s="295"/>
      <c r="I488" s="295"/>
      <c r="J488" s="295"/>
      <c r="K488" s="295"/>
      <c r="L488" s="295"/>
      <c r="M488" s="295"/>
      <c r="N488" s="295"/>
      <c r="O488" s="295" t="s">
        <v>329</v>
      </c>
    </row>
    <row r="489" spans="1:15" ht="12.75">
      <c r="A489" s="385"/>
      <c r="B489" s="295"/>
      <c r="C489" s="295" t="s">
        <v>47</v>
      </c>
      <c r="D489" s="295"/>
      <c r="E489" s="295"/>
      <c r="F489" s="295" t="s">
        <v>48</v>
      </c>
      <c r="G489" s="295"/>
      <c r="H489" s="295"/>
      <c r="I489" s="295" t="s">
        <v>49</v>
      </c>
      <c r="J489" s="295"/>
      <c r="K489" s="295"/>
      <c r="L489" s="295" t="s">
        <v>50</v>
      </c>
      <c r="M489" s="295"/>
      <c r="N489" s="295"/>
      <c r="O489" s="295"/>
    </row>
    <row r="490" spans="1:15" ht="22.5">
      <c r="A490" s="385"/>
      <c r="B490" s="295"/>
      <c r="C490" s="131" t="s">
        <v>51</v>
      </c>
      <c r="D490" s="131" t="s">
        <v>52</v>
      </c>
      <c r="E490" s="131" t="s">
        <v>135</v>
      </c>
      <c r="F490" s="131" t="s">
        <v>51</v>
      </c>
      <c r="G490" s="131" t="s">
        <v>52</v>
      </c>
      <c r="H490" s="131" t="s">
        <v>135</v>
      </c>
      <c r="I490" s="131" t="s">
        <v>51</v>
      </c>
      <c r="J490" s="131" t="s">
        <v>52</v>
      </c>
      <c r="K490" s="131" t="s">
        <v>135</v>
      </c>
      <c r="L490" s="131" t="s">
        <v>51</v>
      </c>
      <c r="M490" s="131" t="s">
        <v>52</v>
      </c>
      <c r="N490" s="131" t="s">
        <v>135</v>
      </c>
      <c r="O490" s="295"/>
    </row>
    <row r="491" spans="1:15" ht="12.75">
      <c r="A491" s="133" t="s">
        <v>55</v>
      </c>
      <c r="B491" s="130"/>
      <c r="C491" s="130"/>
      <c r="D491" s="130"/>
      <c r="E491" s="130"/>
      <c r="F491" s="130"/>
      <c r="G491" s="130"/>
      <c r="H491" s="130"/>
      <c r="I491" s="130"/>
      <c r="J491" s="130"/>
      <c r="K491" s="130"/>
      <c r="L491" s="130"/>
      <c r="M491" s="130"/>
      <c r="N491" s="130"/>
      <c r="O491" s="130">
        <v>11817.07</v>
      </c>
    </row>
    <row r="492" spans="1:15" ht="73.5">
      <c r="A492" s="133" t="s">
        <v>330</v>
      </c>
      <c r="B492" s="130"/>
      <c r="C492" s="130"/>
      <c r="D492" s="130"/>
      <c r="E492" s="130"/>
      <c r="F492" s="130"/>
      <c r="G492" s="130"/>
      <c r="H492" s="130"/>
      <c r="I492" s="130"/>
      <c r="J492" s="130"/>
      <c r="K492" s="130"/>
      <c r="L492" s="130"/>
      <c r="M492" s="130"/>
      <c r="N492" s="130"/>
      <c r="O492" s="130">
        <v>548.15</v>
      </c>
    </row>
    <row r="493" spans="1:15" ht="90">
      <c r="A493" s="252" t="s">
        <v>331</v>
      </c>
      <c r="B493" s="130"/>
      <c r="C493" s="130"/>
      <c r="D493" s="130"/>
      <c r="E493" s="130"/>
      <c r="F493" s="130"/>
      <c r="G493" s="130"/>
      <c r="H493" s="130"/>
      <c r="I493" s="130"/>
      <c r="J493" s="130"/>
      <c r="K493" s="130"/>
      <c r="L493" s="130"/>
      <c r="M493" s="130"/>
      <c r="N493" s="130"/>
      <c r="O493" s="253">
        <v>548.15</v>
      </c>
    </row>
    <row r="494" spans="1:15" ht="12.75">
      <c r="A494" s="132" t="s">
        <v>332</v>
      </c>
      <c r="B494" s="131" t="s">
        <v>333</v>
      </c>
      <c r="C494" s="131">
        <v>1775</v>
      </c>
      <c r="D494" s="131">
        <v>18.02</v>
      </c>
      <c r="E494" s="131">
        <v>31.98</v>
      </c>
      <c r="F494" s="131">
        <v>1775</v>
      </c>
      <c r="G494" s="131">
        <v>18.02</v>
      </c>
      <c r="H494" s="131">
        <v>31.98</v>
      </c>
      <c r="I494" s="131">
        <v>1775</v>
      </c>
      <c r="J494" s="131">
        <v>18.02</v>
      </c>
      <c r="K494" s="131">
        <v>31.98</v>
      </c>
      <c r="L494" s="131">
        <v>1775</v>
      </c>
      <c r="M494" s="131">
        <v>18.06</v>
      </c>
      <c r="N494" s="131">
        <v>32.06</v>
      </c>
      <c r="O494" s="131">
        <v>128</v>
      </c>
    </row>
    <row r="495" spans="1:15" ht="12.75">
      <c r="A495" s="132" t="s">
        <v>334</v>
      </c>
      <c r="B495" s="131" t="s">
        <v>333</v>
      </c>
      <c r="C495" s="131">
        <v>70</v>
      </c>
      <c r="D495" s="131">
        <v>16.92</v>
      </c>
      <c r="E495" s="131">
        <v>1.18</v>
      </c>
      <c r="F495" s="131">
        <v>70</v>
      </c>
      <c r="G495" s="131">
        <v>16.92</v>
      </c>
      <c r="H495" s="131">
        <v>1.18</v>
      </c>
      <c r="I495" s="131">
        <v>70</v>
      </c>
      <c r="J495" s="131">
        <v>16.92</v>
      </c>
      <c r="K495" s="131">
        <v>1.18</v>
      </c>
      <c r="L495" s="131">
        <v>70</v>
      </c>
      <c r="M495" s="131">
        <v>17.14</v>
      </c>
      <c r="N495" s="131">
        <v>1.2</v>
      </c>
      <c r="O495" s="131">
        <v>4.74</v>
      </c>
    </row>
    <row r="496" spans="1:15" ht="12.75">
      <c r="A496" s="132" t="s">
        <v>335</v>
      </c>
      <c r="B496" s="131" t="s">
        <v>333</v>
      </c>
      <c r="C496" s="131">
        <v>250</v>
      </c>
      <c r="D496" s="131">
        <v>27.6</v>
      </c>
      <c r="E496" s="131">
        <v>6.9</v>
      </c>
      <c r="F496" s="131">
        <v>250</v>
      </c>
      <c r="G496" s="131">
        <v>27.6</v>
      </c>
      <c r="H496" s="131">
        <v>6.9</v>
      </c>
      <c r="I496" s="131">
        <v>250</v>
      </c>
      <c r="J496" s="131">
        <v>27.6</v>
      </c>
      <c r="K496" s="131">
        <v>6.9</v>
      </c>
      <c r="L496" s="131">
        <v>250</v>
      </c>
      <c r="M496" s="131">
        <v>27.88</v>
      </c>
      <c r="N496" s="131">
        <v>6.97</v>
      </c>
      <c r="O496" s="131">
        <v>27.67</v>
      </c>
    </row>
    <row r="497" spans="1:15" ht="12.75">
      <c r="A497" s="132" t="s">
        <v>336</v>
      </c>
      <c r="B497" s="131" t="s">
        <v>333</v>
      </c>
      <c r="C497" s="131">
        <v>175</v>
      </c>
      <c r="D497" s="131">
        <v>21.7</v>
      </c>
      <c r="E497" s="131">
        <v>3.8</v>
      </c>
      <c r="F497" s="131">
        <v>175</v>
      </c>
      <c r="G497" s="131">
        <v>21.7</v>
      </c>
      <c r="H497" s="131">
        <v>3.8</v>
      </c>
      <c r="I497" s="131">
        <v>175</v>
      </c>
      <c r="J497" s="131">
        <v>21.7</v>
      </c>
      <c r="K497" s="131">
        <v>3.8</v>
      </c>
      <c r="L497" s="131">
        <v>175</v>
      </c>
      <c r="M497" s="131">
        <v>22.38</v>
      </c>
      <c r="N497" s="131">
        <v>3.9</v>
      </c>
      <c r="O497" s="131">
        <v>15.3</v>
      </c>
    </row>
    <row r="498" spans="1:15" ht="12.75">
      <c r="A498" s="132" t="s">
        <v>337</v>
      </c>
      <c r="B498" s="131" t="s">
        <v>333</v>
      </c>
      <c r="C498" s="131">
        <v>187</v>
      </c>
      <c r="D498" s="131">
        <v>24.6</v>
      </c>
      <c r="E498" s="131">
        <v>4.6</v>
      </c>
      <c r="F498" s="131">
        <v>187</v>
      </c>
      <c r="G498" s="131">
        <v>24.6</v>
      </c>
      <c r="H498" s="131">
        <v>4.6</v>
      </c>
      <c r="I498" s="131">
        <v>187</v>
      </c>
      <c r="J498" s="131">
        <v>24.6</v>
      </c>
      <c r="K498" s="131">
        <v>4.6</v>
      </c>
      <c r="L498" s="131">
        <v>189</v>
      </c>
      <c r="M498" s="131">
        <v>25.9</v>
      </c>
      <c r="N498" s="131">
        <v>4.9</v>
      </c>
      <c r="O498" s="131">
        <v>18.7</v>
      </c>
    </row>
    <row r="499" spans="1:15" ht="12.75">
      <c r="A499" s="132" t="s">
        <v>338</v>
      </c>
      <c r="B499" s="131" t="s">
        <v>333</v>
      </c>
      <c r="C499" s="131">
        <v>875</v>
      </c>
      <c r="D499" s="131">
        <v>22.5</v>
      </c>
      <c r="E499" s="131">
        <v>19.69</v>
      </c>
      <c r="F499" s="131">
        <v>875</v>
      </c>
      <c r="G499" s="131">
        <v>22.5</v>
      </c>
      <c r="H499" s="131">
        <v>19.69</v>
      </c>
      <c r="I499" s="131">
        <v>875</v>
      </c>
      <c r="J499" s="131">
        <v>22.5</v>
      </c>
      <c r="K499" s="131">
        <v>19.69</v>
      </c>
      <c r="L499" s="131">
        <v>875</v>
      </c>
      <c r="M499" s="131">
        <v>22.66</v>
      </c>
      <c r="N499" s="131">
        <v>19.83</v>
      </c>
      <c r="O499" s="131">
        <v>78.9</v>
      </c>
    </row>
    <row r="500" spans="1:15" ht="12.75">
      <c r="A500" s="132" t="s">
        <v>339</v>
      </c>
      <c r="B500" s="131" t="s">
        <v>333</v>
      </c>
      <c r="C500" s="131">
        <v>162</v>
      </c>
      <c r="D500" s="131">
        <v>48.15</v>
      </c>
      <c r="E500" s="131">
        <v>7.8</v>
      </c>
      <c r="F500" s="131">
        <v>162</v>
      </c>
      <c r="G500" s="131">
        <v>48.15</v>
      </c>
      <c r="H500" s="131">
        <v>7.8</v>
      </c>
      <c r="I500" s="131">
        <v>162</v>
      </c>
      <c r="J500" s="131">
        <v>48.15</v>
      </c>
      <c r="K500" s="131">
        <v>7.8</v>
      </c>
      <c r="L500" s="131">
        <v>164</v>
      </c>
      <c r="M500" s="131">
        <v>48.8</v>
      </c>
      <c r="N500" s="131">
        <v>8</v>
      </c>
      <c r="O500" s="131">
        <v>31.4</v>
      </c>
    </row>
    <row r="501" spans="1:15" ht="12.75">
      <c r="A501" s="132" t="s">
        <v>340</v>
      </c>
      <c r="B501" s="131" t="s">
        <v>333</v>
      </c>
      <c r="C501" s="131">
        <v>160</v>
      </c>
      <c r="D501" s="131">
        <v>48.12</v>
      </c>
      <c r="E501" s="131">
        <v>7.7</v>
      </c>
      <c r="F501" s="131">
        <v>160</v>
      </c>
      <c r="G501" s="131">
        <v>48.12</v>
      </c>
      <c r="H501" s="131">
        <v>7.7</v>
      </c>
      <c r="I501" s="131">
        <v>160</v>
      </c>
      <c r="J501" s="131">
        <v>48.12</v>
      </c>
      <c r="K501" s="131">
        <v>7.7</v>
      </c>
      <c r="L501" s="131">
        <v>160</v>
      </c>
      <c r="M501" s="131">
        <v>48.75</v>
      </c>
      <c r="N501" s="131">
        <v>7.8</v>
      </c>
      <c r="O501" s="131">
        <v>30.9</v>
      </c>
    </row>
    <row r="502" spans="1:15" ht="78.75">
      <c r="A502" s="132" t="s">
        <v>341</v>
      </c>
      <c r="B502" s="131" t="s">
        <v>333</v>
      </c>
      <c r="C502" s="131">
        <v>0.44</v>
      </c>
      <c r="D502" s="131">
        <v>313.64</v>
      </c>
      <c r="E502" s="131">
        <v>0.138</v>
      </c>
      <c r="F502" s="131">
        <v>0.42</v>
      </c>
      <c r="G502" s="131">
        <v>319</v>
      </c>
      <c r="H502" s="131">
        <v>0.134</v>
      </c>
      <c r="I502" s="131">
        <v>0.42</v>
      </c>
      <c r="J502" s="131">
        <v>319</v>
      </c>
      <c r="K502" s="131">
        <v>0.134</v>
      </c>
      <c r="L502" s="131">
        <v>0.42</v>
      </c>
      <c r="M502" s="131">
        <v>319</v>
      </c>
      <c r="N502" s="131">
        <v>0.134</v>
      </c>
      <c r="O502" s="131">
        <v>0.54</v>
      </c>
    </row>
    <row r="503" spans="1:15" ht="22.5">
      <c r="A503" s="132" t="s">
        <v>342</v>
      </c>
      <c r="B503" s="131" t="s">
        <v>343</v>
      </c>
      <c r="C503" s="131">
        <v>4</v>
      </c>
      <c r="D503" s="131">
        <v>3.8</v>
      </c>
      <c r="E503" s="131">
        <v>15.2</v>
      </c>
      <c r="F503" s="131">
        <v>4</v>
      </c>
      <c r="G503" s="131">
        <v>3.8</v>
      </c>
      <c r="H503" s="131">
        <v>15.2</v>
      </c>
      <c r="I503" s="131">
        <v>4</v>
      </c>
      <c r="J503" s="131">
        <v>3.8</v>
      </c>
      <c r="K503" s="131">
        <v>15.2</v>
      </c>
      <c r="L503" s="131">
        <v>4</v>
      </c>
      <c r="M503" s="131">
        <v>4.1</v>
      </c>
      <c r="N503" s="131">
        <v>16.4</v>
      </c>
      <c r="O503" s="131">
        <v>62</v>
      </c>
    </row>
    <row r="504" spans="1:15" ht="56.25">
      <c r="A504" s="132" t="s">
        <v>344</v>
      </c>
      <c r="B504" s="131" t="s">
        <v>345</v>
      </c>
      <c r="C504" s="131">
        <v>35</v>
      </c>
      <c r="D504" s="131">
        <v>1070</v>
      </c>
      <c r="E504" s="131">
        <v>37.45</v>
      </c>
      <c r="F504" s="131">
        <v>35</v>
      </c>
      <c r="G504" s="131">
        <v>1070</v>
      </c>
      <c r="H504" s="131">
        <v>37.45</v>
      </c>
      <c r="I504" s="131">
        <v>35</v>
      </c>
      <c r="J504" s="131">
        <v>1070</v>
      </c>
      <c r="K504" s="131">
        <v>37.45</v>
      </c>
      <c r="L504" s="131">
        <v>35</v>
      </c>
      <c r="M504" s="131">
        <v>1075.7</v>
      </c>
      <c r="N504" s="131">
        <v>37.65</v>
      </c>
      <c r="O504" s="131">
        <v>150</v>
      </c>
    </row>
    <row r="505" spans="1:15" ht="12.75">
      <c r="A505" s="133" t="s">
        <v>346</v>
      </c>
      <c r="B505" s="272"/>
      <c r="C505" s="272"/>
      <c r="D505" s="272"/>
      <c r="E505" s="272"/>
      <c r="F505" s="272"/>
      <c r="G505" s="272"/>
      <c r="H505" s="272"/>
      <c r="I505" s="272"/>
      <c r="J505" s="272"/>
      <c r="K505" s="272"/>
      <c r="L505" s="272"/>
      <c r="M505" s="272"/>
      <c r="N505" s="272"/>
      <c r="O505" s="272">
        <v>230</v>
      </c>
    </row>
    <row r="506" spans="1:15" ht="52.5">
      <c r="A506" s="133" t="s">
        <v>347</v>
      </c>
      <c r="B506" s="272"/>
      <c r="C506" s="272"/>
      <c r="D506" s="272"/>
      <c r="E506" s="272"/>
      <c r="F506" s="272"/>
      <c r="G506" s="272"/>
      <c r="H506" s="272"/>
      <c r="I506" s="272"/>
      <c r="J506" s="272"/>
      <c r="K506" s="272"/>
      <c r="L506" s="272"/>
      <c r="M506" s="272"/>
      <c r="N506" s="272"/>
      <c r="O506" s="272"/>
    </row>
    <row r="507" spans="1:15" ht="78.75">
      <c r="A507" s="252" t="s">
        <v>348</v>
      </c>
      <c r="B507" s="253"/>
      <c r="C507" s="253"/>
      <c r="D507" s="253"/>
      <c r="E507" s="253"/>
      <c r="F507" s="253"/>
      <c r="G507" s="253"/>
      <c r="H507" s="253"/>
      <c r="I507" s="253"/>
      <c r="J507" s="253"/>
      <c r="K507" s="253"/>
      <c r="L507" s="253"/>
      <c r="M507" s="253"/>
      <c r="N507" s="253"/>
      <c r="O507" s="253">
        <v>230</v>
      </c>
    </row>
    <row r="508" spans="1:15" ht="33.75">
      <c r="A508" s="132" t="s">
        <v>349</v>
      </c>
      <c r="B508" s="131" t="s">
        <v>333</v>
      </c>
      <c r="C508" s="131">
        <v>500</v>
      </c>
      <c r="D508" s="131">
        <v>114</v>
      </c>
      <c r="E508" s="131">
        <v>57</v>
      </c>
      <c r="F508" s="131">
        <v>500</v>
      </c>
      <c r="G508" s="131">
        <v>114</v>
      </c>
      <c r="H508" s="131">
        <v>57</v>
      </c>
      <c r="I508" s="131">
        <v>500</v>
      </c>
      <c r="J508" s="131">
        <v>114</v>
      </c>
      <c r="K508" s="131">
        <v>57</v>
      </c>
      <c r="L508" s="131">
        <v>500</v>
      </c>
      <c r="M508" s="131">
        <v>118</v>
      </c>
      <c r="N508" s="131">
        <v>59</v>
      </c>
      <c r="O508" s="131">
        <v>230</v>
      </c>
    </row>
    <row r="509" spans="1:15" ht="12.75">
      <c r="A509" s="133" t="s">
        <v>350</v>
      </c>
      <c r="B509" s="272"/>
      <c r="C509" s="272"/>
      <c r="D509" s="272"/>
      <c r="E509" s="272"/>
      <c r="F509" s="272"/>
      <c r="G509" s="272"/>
      <c r="H509" s="272"/>
      <c r="I509" s="272"/>
      <c r="J509" s="272"/>
      <c r="K509" s="272"/>
      <c r="L509" s="272"/>
      <c r="M509" s="272"/>
      <c r="N509" s="272"/>
      <c r="O509" s="272">
        <v>58.3</v>
      </c>
    </row>
    <row r="510" spans="1:15" ht="52.5">
      <c r="A510" s="133" t="s">
        <v>351</v>
      </c>
      <c r="B510" s="272"/>
      <c r="C510" s="272"/>
      <c r="D510" s="272"/>
      <c r="E510" s="272"/>
      <c r="F510" s="272"/>
      <c r="G510" s="272"/>
      <c r="H510" s="272"/>
      <c r="I510" s="272"/>
      <c r="J510" s="272"/>
      <c r="K510" s="272"/>
      <c r="L510" s="272"/>
      <c r="M510" s="272"/>
      <c r="N510" s="272"/>
      <c r="O510" s="272"/>
    </row>
    <row r="511" spans="1:15" ht="78.75">
      <c r="A511" s="252" t="s">
        <v>352</v>
      </c>
      <c r="B511" s="253"/>
      <c r="C511" s="253"/>
      <c r="D511" s="253"/>
      <c r="E511" s="253"/>
      <c r="F511" s="253"/>
      <c r="G511" s="253"/>
      <c r="H511" s="253"/>
      <c r="I511" s="253"/>
      <c r="J511" s="253"/>
      <c r="K511" s="253"/>
      <c r="L511" s="253"/>
      <c r="M511" s="253"/>
      <c r="N511" s="253"/>
      <c r="O511" s="253">
        <v>55</v>
      </c>
    </row>
    <row r="512" spans="1:15" ht="22.5">
      <c r="A512" s="132" t="s">
        <v>353</v>
      </c>
      <c r="B512" s="131" t="s">
        <v>354</v>
      </c>
      <c r="C512" s="131">
        <v>5</v>
      </c>
      <c r="D512" s="131">
        <v>2750</v>
      </c>
      <c r="E512" s="131">
        <v>13.75</v>
      </c>
      <c r="F512" s="131">
        <v>5</v>
      </c>
      <c r="G512" s="131">
        <v>2750</v>
      </c>
      <c r="H512" s="131">
        <v>13.75</v>
      </c>
      <c r="I512" s="131">
        <v>5</v>
      </c>
      <c r="J512" s="131">
        <v>2750</v>
      </c>
      <c r="K512" s="131">
        <v>13.75</v>
      </c>
      <c r="L512" s="131">
        <v>5</v>
      </c>
      <c r="M512" s="131">
        <v>2750</v>
      </c>
      <c r="N512" s="131">
        <v>13.75</v>
      </c>
      <c r="O512" s="131">
        <v>55</v>
      </c>
    </row>
    <row r="513" spans="1:15" ht="207" customHeight="1">
      <c r="A513" s="387" t="s">
        <v>355</v>
      </c>
      <c r="B513" s="271"/>
      <c r="C513" s="271"/>
      <c r="D513" s="271"/>
      <c r="E513" s="271"/>
      <c r="F513" s="271"/>
      <c r="G513" s="271"/>
      <c r="H513" s="271"/>
      <c r="I513" s="271"/>
      <c r="J513" s="271"/>
      <c r="K513" s="271"/>
      <c r="L513" s="271"/>
      <c r="M513" s="271"/>
      <c r="N513" s="271"/>
      <c r="O513" s="271">
        <v>3.3</v>
      </c>
    </row>
    <row r="514" spans="1:15" ht="12.75">
      <c r="A514" s="387"/>
      <c r="B514" s="271"/>
      <c r="C514" s="271"/>
      <c r="D514" s="271"/>
      <c r="E514" s="271"/>
      <c r="F514" s="271"/>
      <c r="G514" s="271"/>
      <c r="H514" s="271"/>
      <c r="I514" s="271"/>
      <c r="J514" s="271"/>
      <c r="K514" s="271"/>
      <c r="L514" s="271"/>
      <c r="M514" s="271"/>
      <c r="N514" s="271"/>
      <c r="O514" s="271"/>
    </row>
    <row r="515" spans="1:15" ht="22.5">
      <c r="A515" s="132" t="s">
        <v>356</v>
      </c>
      <c r="B515" s="131" t="s">
        <v>333</v>
      </c>
      <c r="C515" s="131">
        <v>87.5</v>
      </c>
      <c r="D515" s="131">
        <v>9.42</v>
      </c>
      <c r="E515" s="131">
        <v>0.824</v>
      </c>
      <c r="F515" s="131">
        <v>87.5</v>
      </c>
      <c r="G515" s="131">
        <v>9.42</v>
      </c>
      <c r="H515" s="131">
        <v>0.824</v>
      </c>
      <c r="I515" s="131">
        <v>87.5</v>
      </c>
      <c r="J515" s="131">
        <v>9.42</v>
      </c>
      <c r="K515" s="131">
        <v>0.824</v>
      </c>
      <c r="L515" s="131">
        <v>87.5</v>
      </c>
      <c r="M515" s="131">
        <v>9.46</v>
      </c>
      <c r="N515" s="131">
        <v>0.828</v>
      </c>
      <c r="O515" s="131">
        <v>3.3</v>
      </c>
    </row>
    <row r="516" spans="1:15" ht="12.75">
      <c r="A516" s="133" t="s">
        <v>357</v>
      </c>
      <c r="B516" s="272"/>
      <c r="C516" s="272"/>
      <c r="D516" s="272"/>
      <c r="E516" s="272"/>
      <c r="F516" s="272"/>
      <c r="G516" s="272"/>
      <c r="H516" s="272"/>
      <c r="I516" s="272"/>
      <c r="J516" s="272"/>
      <c r="K516" s="272"/>
      <c r="L516" s="272"/>
      <c r="M516" s="272"/>
      <c r="N516" s="272"/>
      <c r="O516" s="272">
        <v>10980.62</v>
      </c>
    </row>
    <row r="517" spans="1:15" ht="52.5">
      <c r="A517" s="133" t="s">
        <v>358</v>
      </c>
      <c r="B517" s="272"/>
      <c r="C517" s="272"/>
      <c r="D517" s="272"/>
      <c r="E517" s="272"/>
      <c r="F517" s="272"/>
      <c r="G517" s="272"/>
      <c r="H517" s="272"/>
      <c r="I517" s="272"/>
      <c r="J517" s="272"/>
      <c r="K517" s="272"/>
      <c r="L517" s="272"/>
      <c r="M517" s="272"/>
      <c r="N517" s="272"/>
      <c r="O517" s="272"/>
    </row>
    <row r="518" spans="1:15" ht="78.75">
      <c r="A518" s="252" t="s">
        <v>359</v>
      </c>
      <c r="B518" s="253"/>
      <c r="C518" s="253"/>
      <c r="D518" s="253"/>
      <c r="E518" s="253"/>
      <c r="F518" s="253"/>
      <c r="G518" s="253"/>
      <c r="H518" s="253"/>
      <c r="I518" s="253"/>
      <c r="J518" s="253"/>
      <c r="K518" s="253"/>
      <c r="L518" s="253"/>
      <c r="M518" s="253"/>
      <c r="N518" s="253"/>
      <c r="O518" s="253">
        <v>2094.13</v>
      </c>
    </row>
    <row r="519" spans="1:15" ht="22.5">
      <c r="A519" s="132" t="s">
        <v>360</v>
      </c>
      <c r="B519" s="131" t="s">
        <v>333</v>
      </c>
      <c r="C519" s="131">
        <v>300</v>
      </c>
      <c r="D519" s="131">
        <v>200</v>
      </c>
      <c r="E519" s="131">
        <v>60</v>
      </c>
      <c r="F519" s="131">
        <v>300</v>
      </c>
      <c r="G519" s="131">
        <v>200</v>
      </c>
      <c r="H519" s="131">
        <v>60</v>
      </c>
      <c r="I519" s="131">
        <v>300</v>
      </c>
      <c r="J519" s="131">
        <v>200</v>
      </c>
      <c r="K519" s="131">
        <v>60</v>
      </c>
      <c r="L519" s="131">
        <v>300</v>
      </c>
      <c r="M519" s="131">
        <v>200</v>
      </c>
      <c r="N519" s="131">
        <v>60</v>
      </c>
      <c r="O519" s="131">
        <v>240</v>
      </c>
    </row>
    <row r="520" spans="1:15" ht="22.5">
      <c r="A520" s="132" t="s">
        <v>361</v>
      </c>
      <c r="B520" s="131" t="s">
        <v>333</v>
      </c>
      <c r="C520" s="131">
        <v>750</v>
      </c>
      <c r="D520" s="131">
        <v>117.6</v>
      </c>
      <c r="E520" s="131">
        <v>88.2</v>
      </c>
      <c r="F520" s="131">
        <v>750</v>
      </c>
      <c r="G520" s="131">
        <v>117.6</v>
      </c>
      <c r="H520" s="131">
        <v>88.2</v>
      </c>
      <c r="I520" s="131">
        <v>750</v>
      </c>
      <c r="J520" s="131">
        <v>117.6</v>
      </c>
      <c r="K520" s="131">
        <v>88.2</v>
      </c>
      <c r="L520" s="131">
        <v>750</v>
      </c>
      <c r="M520" s="131">
        <v>118.27</v>
      </c>
      <c r="N520" s="131">
        <v>88.7</v>
      </c>
      <c r="O520" s="131">
        <v>353.3</v>
      </c>
    </row>
    <row r="521" spans="1:15" ht="12.75">
      <c r="A521" s="132" t="s">
        <v>362</v>
      </c>
      <c r="B521" s="131" t="s">
        <v>333</v>
      </c>
      <c r="C521" s="131">
        <v>125</v>
      </c>
      <c r="D521" s="131">
        <v>212</v>
      </c>
      <c r="E521" s="131">
        <v>26.5</v>
      </c>
      <c r="F521" s="131">
        <v>125</v>
      </c>
      <c r="G521" s="131">
        <v>212</v>
      </c>
      <c r="H521" s="131">
        <v>26.5</v>
      </c>
      <c r="I521" s="131">
        <v>125</v>
      </c>
      <c r="J521" s="131">
        <v>212</v>
      </c>
      <c r="K521" s="131">
        <v>26.5</v>
      </c>
      <c r="L521" s="131">
        <v>125</v>
      </c>
      <c r="M521" s="131">
        <v>213.2</v>
      </c>
      <c r="N521" s="131">
        <v>26.65</v>
      </c>
      <c r="O521" s="131">
        <v>106.15</v>
      </c>
    </row>
    <row r="522" spans="1:15" ht="22.5">
      <c r="A522" s="132" t="s">
        <v>363</v>
      </c>
      <c r="B522" s="131" t="s">
        <v>333</v>
      </c>
      <c r="C522" s="131">
        <v>37</v>
      </c>
      <c r="D522" s="131">
        <v>152.7</v>
      </c>
      <c r="E522" s="131">
        <v>5.65</v>
      </c>
      <c r="F522" s="131">
        <v>37</v>
      </c>
      <c r="G522" s="131">
        <v>152.7</v>
      </c>
      <c r="H522" s="131">
        <v>5.65</v>
      </c>
      <c r="I522" s="131">
        <v>37</v>
      </c>
      <c r="J522" s="131">
        <v>152.7</v>
      </c>
      <c r="K522" s="131">
        <v>5.65</v>
      </c>
      <c r="L522" s="131">
        <v>39</v>
      </c>
      <c r="M522" s="131">
        <v>155.1</v>
      </c>
      <c r="N522" s="131">
        <v>6.05</v>
      </c>
      <c r="O522" s="131">
        <v>23</v>
      </c>
    </row>
    <row r="523" spans="1:15" ht="12.75">
      <c r="A523" s="132" t="s">
        <v>364</v>
      </c>
      <c r="B523" s="131" t="s">
        <v>365</v>
      </c>
      <c r="C523" s="131">
        <v>262</v>
      </c>
      <c r="D523" s="131">
        <v>66.4</v>
      </c>
      <c r="E523" s="131">
        <v>17.4</v>
      </c>
      <c r="F523" s="131">
        <v>262</v>
      </c>
      <c r="G523" s="131">
        <v>66.4</v>
      </c>
      <c r="H523" s="131">
        <v>17.4</v>
      </c>
      <c r="I523" s="131">
        <v>262</v>
      </c>
      <c r="J523" s="131">
        <v>66.4</v>
      </c>
      <c r="K523" s="131">
        <v>17.4</v>
      </c>
      <c r="L523" s="131">
        <v>264</v>
      </c>
      <c r="M523" s="131">
        <v>67.4</v>
      </c>
      <c r="N523" s="131">
        <v>17.8</v>
      </c>
      <c r="O523" s="131">
        <v>70</v>
      </c>
    </row>
    <row r="524" spans="1:15" ht="22.5">
      <c r="A524" s="132" t="s">
        <v>366</v>
      </c>
      <c r="B524" s="131" t="s">
        <v>333</v>
      </c>
      <c r="C524" s="131">
        <v>35</v>
      </c>
      <c r="D524" s="131">
        <v>47.7</v>
      </c>
      <c r="E524" s="131">
        <v>1.67</v>
      </c>
      <c r="F524" s="131">
        <v>35</v>
      </c>
      <c r="G524" s="131">
        <v>47.7</v>
      </c>
      <c r="H524" s="131">
        <v>1.67</v>
      </c>
      <c r="I524" s="131">
        <v>35</v>
      </c>
      <c r="J524" s="131">
        <v>47.7</v>
      </c>
      <c r="K524" s="131">
        <v>1.67</v>
      </c>
      <c r="L524" s="131">
        <v>35</v>
      </c>
      <c r="M524" s="131">
        <v>47.7</v>
      </c>
      <c r="N524" s="131">
        <v>1.67</v>
      </c>
      <c r="O524" s="131">
        <v>6.68</v>
      </c>
    </row>
    <row r="525" spans="1:15" ht="22.5">
      <c r="A525" s="132" t="s">
        <v>367</v>
      </c>
      <c r="B525" s="131" t="s">
        <v>333</v>
      </c>
      <c r="C525" s="131">
        <v>125</v>
      </c>
      <c r="D525" s="131">
        <v>73.8</v>
      </c>
      <c r="E525" s="131">
        <v>9.225</v>
      </c>
      <c r="F525" s="131">
        <v>125</v>
      </c>
      <c r="G525" s="131">
        <v>73.8</v>
      </c>
      <c r="H525" s="131">
        <v>9.225</v>
      </c>
      <c r="I525" s="131">
        <v>125</v>
      </c>
      <c r="J525" s="131">
        <v>73.8</v>
      </c>
      <c r="K525" s="131">
        <v>9.225</v>
      </c>
      <c r="L525" s="131">
        <v>125</v>
      </c>
      <c r="M525" s="131">
        <v>73.8</v>
      </c>
      <c r="N525" s="131">
        <v>9.225</v>
      </c>
      <c r="O525" s="131">
        <v>36.9</v>
      </c>
    </row>
    <row r="526" spans="1:15" ht="22.5">
      <c r="A526" s="132" t="s">
        <v>368</v>
      </c>
      <c r="B526" s="131" t="s">
        <v>333</v>
      </c>
      <c r="C526" s="131">
        <v>150</v>
      </c>
      <c r="D526" s="131">
        <v>56</v>
      </c>
      <c r="E526" s="131">
        <v>8.4</v>
      </c>
      <c r="F526" s="131">
        <v>150</v>
      </c>
      <c r="G526" s="131">
        <v>56</v>
      </c>
      <c r="H526" s="131">
        <v>8.4</v>
      </c>
      <c r="I526" s="131">
        <v>150</v>
      </c>
      <c r="J526" s="131">
        <v>56</v>
      </c>
      <c r="K526" s="131">
        <v>8.4</v>
      </c>
      <c r="L526" s="131">
        <v>150</v>
      </c>
      <c r="M526" s="131">
        <v>56.7</v>
      </c>
      <c r="N526" s="131">
        <v>8.5</v>
      </c>
      <c r="O526" s="131">
        <v>33.7</v>
      </c>
    </row>
    <row r="527" spans="1:15" ht="22.5">
      <c r="A527" s="132" t="s">
        <v>369</v>
      </c>
      <c r="B527" s="131" t="s">
        <v>333</v>
      </c>
      <c r="C527" s="131">
        <v>1650</v>
      </c>
      <c r="D527" s="131">
        <v>27.27</v>
      </c>
      <c r="E527" s="131">
        <v>45</v>
      </c>
      <c r="F527" s="131">
        <v>1650</v>
      </c>
      <c r="G527" s="131">
        <v>27.27</v>
      </c>
      <c r="H527" s="131">
        <v>45</v>
      </c>
      <c r="I527" s="131">
        <v>1650</v>
      </c>
      <c r="J527" s="131">
        <v>27.27</v>
      </c>
      <c r="K527" s="131">
        <v>45</v>
      </c>
      <c r="L527" s="131">
        <v>1650</v>
      </c>
      <c r="M527" s="131">
        <v>27.27</v>
      </c>
      <c r="N527" s="131">
        <v>45</v>
      </c>
      <c r="O527" s="131">
        <v>180</v>
      </c>
    </row>
    <row r="528" spans="1:15" ht="22.5">
      <c r="A528" s="132" t="s">
        <v>370</v>
      </c>
      <c r="B528" s="131" t="s">
        <v>333</v>
      </c>
      <c r="C528" s="131">
        <v>300</v>
      </c>
      <c r="D528" s="131">
        <v>225</v>
      </c>
      <c r="E528" s="131">
        <v>67.5</v>
      </c>
      <c r="F528" s="131">
        <v>300</v>
      </c>
      <c r="G528" s="131">
        <v>225</v>
      </c>
      <c r="H528" s="131">
        <v>67.5</v>
      </c>
      <c r="I528" s="131">
        <v>300</v>
      </c>
      <c r="J528" s="131">
        <v>225</v>
      </c>
      <c r="K528" s="131">
        <v>67.5</v>
      </c>
      <c r="L528" s="131">
        <v>300</v>
      </c>
      <c r="M528" s="131">
        <v>225</v>
      </c>
      <c r="N528" s="131">
        <v>67.5</v>
      </c>
      <c r="O528" s="131">
        <v>270</v>
      </c>
    </row>
    <row r="529" spans="1:15" ht="12.75">
      <c r="A529" s="132" t="s">
        <v>371</v>
      </c>
      <c r="B529" s="131" t="s">
        <v>333</v>
      </c>
      <c r="C529" s="131">
        <v>275</v>
      </c>
      <c r="D529" s="131">
        <v>146.55</v>
      </c>
      <c r="E529" s="131">
        <v>40.3</v>
      </c>
      <c r="F529" s="131">
        <v>275</v>
      </c>
      <c r="G529" s="131">
        <v>146.55</v>
      </c>
      <c r="H529" s="131">
        <v>40.3</v>
      </c>
      <c r="I529" s="131">
        <v>275</v>
      </c>
      <c r="J529" s="131">
        <v>146.55</v>
      </c>
      <c r="K529" s="131">
        <v>40.3</v>
      </c>
      <c r="L529" s="131">
        <v>275</v>
      </c>
      <c r="M529" s="131">
        <v>146.9</v>
      </c>
      <c r="N529" s="131">
        <v>40.4</v>
      </c>
      <c r="O529" s="131">
        <v>161.3</v>
      </c>
    </row>
    <row r="530" spans="1:15" ht="22.5">
      <c r="A530" s="132" t="s">
        <v>372</v>
      </c>
      <c r="B530" s="131" t="s">
        <v>333</v>
      </c>
      <c r="C530" s="131">
        <v>90</v>
      </c>
      <c r="D530" s="131">
        <v>235</v>
      </c>
      <c r="E530" s="131">
        <v>21.15</v>
      </c>
      <c r="F530" s="131">
        <v>90</v>
      </c>
      <c r="G530" s="131">
        <v>235</v>
      </c>
      <c r="H530" s="131">
        <v>21.15</v>
      </c>
      <c r="I530" s="131">
        <v>90</v>
      </c>
      <c r="J530" s="131">
        <v>235</v>
      </c>
      <c r="K530" s="131">
        <v>21.15</v>
      </c>
      <c r="L530" s="131">
        <v>90</v>
      </c>
      <c r="M530" s="131">
        <v>235</v>
      </c>
      <c r="N530" s="131">
        <v>21.15</v>
      </c>
      <c r="O530" s="131">
        <v>84.6</v>
      </c>
    </row>
    <row r="531" spans="1:15" ht="22.5">
      <c r="A531" s="132" t="s">
        <v>373</v>
      </c>
      <c r="B531" s="131" t="s">
        <v>333</v>
      </c>
      <c r="C531" s="131">
        <v>125</v>
      </c>
      <c r="D531" s="131">
        <v>17.6</v>
      </c>
      <c r="E531" s="131">
        <v>2.2</v>
      </c>
      <c r="F531" s="131">
        <v>125</v>
      </c>
      <c r="G531" s="131">
        <v>17.6</v>
      </c>
      <c r="H531" s="131">
        <v>2.2</v>
      </c>
      <c r="I531" s="131">
        <v>125</v>
      </c>
      <c r="J531" s="131">
        <v>17.6</v>
      </c>
      <c r="K531" s="131">
        <v>2.2</v>
      </c>
      <c r="L531" s="131">
        <v>125</v>
      </c>
      <c r="M531" s="131">
        <v>17.6</v>
      </c>
      <c r="N531" s="131">
        <v>2.2</v>
      </c>
      <c r="O531" s="131">
        <v>8.8</v>
      </c>
    </row>
    <row r="532" spans="1:15" ht="22.5">
      <c r="A532" s="132" t="s">
        <v>374</v>
      </c>
      <c r="B532" s="131" t="s">
        <v>333</v>
      </c>
      <c r="C532" s="131">
        <v>125</v>
      </c>
      <c r="D532" s="131">
        <v>19.2</v>
      </c>
      <c r="E532" s="131">
        <v>2.4</v>
      </c>
      <c r="F532" s="131">
        <v>125</v>
      </c>
      <c r="G532" s="131">
        <v>19.2</v>
      </c>
      <c r="H532" s="131">
        <v>2.4</v>
      </c>
      <c r="I532" s="131">
        <v>125</v>
      </c>
      <c r="J532" s="131">
        <v>19.2</v>
      </c>
      <c r="K532" s="131">
        <v>2.4</v>
      </c>
      <c r="L532" s="131">
        <v>125</v>
      </c>
      <c r="M532" s="131">
        <v>19.2</v>
      </c>
      <c r="N532" s="131">
        <v>2.4</v>
      </c>
      <c r="O532" s="131">
        <v>9.6</v>
      </c>
    </row>
    <row r="533" spans="1:15" ht="22.5">
      <c r="A533" s="132" t="s">
        <v>375</v>
      </c>
      <c r="B533" s="131" t="s">
        <v>333</v>
      </c>
      <c r="C533" s="131">
        <v>200</v>
      </c>
      <c r="D533" s="131">
        <v>24.25</v>
      </c>
      <c r="E533" s="131">
        <v>4.85</v>
      </c>
      <c r="F533" s="131">
        <v>200</v>
      </c>
      <c r="G533" s="131">
        <v>24.25</v>
      </c>
      <c r="H533" s="131">
        <v>4.85</v>
      </c>
      <c r="I533" s="131">
        <v>200</v>
      </c>
      <c r="J533" s="131">
        <v>24.25</v>
      </c>
      <c r="K533" s="131">
        <v>4.85</v>
      </c>
      <c r="L533" s="131">
        <v>200</v>
      </c>
      <c r="M533" s="131">
        <v>24.35</v>
      </c>
      <c r="N533" s="131">
        <v>4.87</v>
      </c>
      <c r="O533" s="131">
        <v>19.42</v>
      </c>
    </row>
    <row r="534" spans="1:15" ht="12.75">
      <c r="A534" s="132" t="s">
        <v>376</v>
      </c>
      <c r="B534" s="131" t="s">
        <v>333</v>
      </c>
      <c r="C534" s="131">
        <v>100</v>
      </c>
      <c r="D534" s="131">
        <v>16.5</v>
      </c>
      <c r="E534" s="131">
        <v>1.65</v>
      </c>
      <c r="F534" s="131">
        <v>100</v>
      </c>
      <c r="G534" s="131">
        <v>16.5</v>
      </c>
      <c r="H534" s="131">
        <v>1.65</v>
      </c>
      <c r="I534" s="131">
        <v>100</v>
      </c>
      <c r="J534" s="131">
        <v>16.5</v>
      </c>
      <c r="K534" s="131">
        <v>1.65</v>
      </c>
      <c r="L534" s="131">
        <v>100</v>
      </c>
      <c r="M534" s="131">
        <v>16.5</v>
      </c>
      <c r="N534" s="131">
        <v>1.65</v>
      </c>
      <c r="O534" s="131">
        <v>6.6</v>
      </c>
    </row>
    <row r="535" spans="1:15" ht="12.75">
      <c r="A535" s="132" t="s">
        <v>377</v>
      </c>
      <c r="B535" s="131" t="s">
        <v>333</v>
      </c>
      <c r="C535" s="131">
        <v>100</v>
      </c>
      <c r="D535" s="131">
        <v>15.7</v>
      </c>
      <c r="E535" s="131">
        <v>1.57</v>
      </c>
      <c r="F535" s="131">
        <v>100</v>
      </c>
      <c r="G535" s="131">
        <v>15.7</v>
      </c>
      <c r="H535" s="131">
        <v>1.57</v>
      </c>
      <c r="I535" s="131">
        <v>100</v>
      </c>
      <c r="J535" s="131">
        <v>15.7</v>
      </c>
      <c r="K535" s="131">
        <v>1.57</v>
      </c>
      <c r="L535" s="131">
        <v>100</v>
      </c>
      <c r="M535" s="131">
        <v>15.9</v>
      </c>
      <c r="N535" s="131">
        <v>1.59</v>
      </c>
      <c r="O535" s="131">
        <v>6.3</v>
      </c>
    </row>
    <row r="536" spans="1:15" ht="12.75">
      <c r="A536" s="132" t="s">
        <v>378</v>
      </c>
      <c r="B536" s="131" t="s">
        <v>333</v>
      </c>
      <c r="C536" s="131">
        <v>225</v>
      </c>
      <c r="D536" s="131">
        <v>44.44</v>
      </c>
      <c r="E536" s="131">
        <v>10</v>
      </c>
      <c r="F536" s="131">
        <v>225</v>
      </c>
      <c r="G536" s="131">
        <v>44.44</v>
      </c>
      <c r="H536" s="131">
        <v>10</v>
      </c>
      <c r="I536" s="131">
        <v>225</v>
      </c>
      <c r="J536" s="131">
        <v>44.44</v>
      </c>
      <c r="K536" s="131">
        <v>10</v>
      </c>
      <c r="L536" s="131">
        <v>225</v>
      </c>
      <c r="M536" s="131">
        <v>44.44</v>
      </c>
      <c r="N536" s="131">
        <v>10</v>
      </c>
      <c r="O536" s="131">
        <v>40</v>
      </c>
    </row>
    <row r="537" spans="1:15" ht="45">
      <c r="A537" s="132" t="s">
        <v>379</v>
      </c>
      <c r="B537" s="131" t="s">
        <v>333</v>
      </c>
      <c r="C537" s="131">
        <v>50</v>
      </c>
      <c r="D537" s="131">
        <v>75</v>
      </c>
      <c r="E537" s="131">
        <v>3.75</v>
      </c>
      <c r="F537" s="131">
        <v>50</v>
      </c>
      <c r="G537" s="131">
        <v>75</v>
      </c>
      <c r="H537" s="131">
        <v>3.75</v>
      </c>
      <c r="I537" s="131">
        <v>50</v>
      </c>
      <c r="J537" s="131">
        <v>75</v>
      </c>
      <c r="K537" s="131">
        <v>3.75</v>
      </c>
      <c r="L537" s="131">
        <v>50</v>
      </c>
      <c r="M537" s="131">
        <v>75</v>
      </c>
      <c r="N537" s="131">
        <v>3.75</v>
      </c>
      <c r="O537" s="131">
        <v>15</v>
      </c>
    </row>
    <row r="538" spans="1:15" ht="22.5">
      <c r="A538" s="132" t="s">
        <v>380</v>
      </c>
      <c r="B538" s="131" t="s">
        <v>333</v>
      </c>
      <c r="C538" s="131">
        <v>825</v>
      </c>
      <c r="D538" s="131">
        <v>18.06</v>
      </c>
      <c r="E538" s="131">
        <v>14.9</v>
      </c>
      <c r="F538" s="131">
        <v>825</v>
      </c>
      <c r="G538" s="131">
        <v>18.06</v>
      </c>
      <c r="H538" s="131">
        <v>14.9</v>
      </c>
      <c r="I538" s="131">
        <v>825</v>
      </c>
      <c r="J538" s="131">
        <v>18.06</v>
      </c>
      <c r="K538" s="131">
        <v>14.9</v>
      </c>
      <c r="L538" s="131">
        <v>825</v>
      </c>
      <c r="M538" s="131">
        <v>18.18</v>
      </c>
      <c r="N538" s="131">
        <v>15</v>
      </c>
      <c r="O538" s="131">
        <v>59.7</v>
      </c>
    </row>
    <row r="539" spans="1:15" ht="22.5">
      <c r="A539" s="132" t="s">
        <v>381</v>
      </c>
      <c r="B539" s="131" t="s">
        <v>333</v>
      </c>
      <c r="C539" s="131">
        <v>1150</v>
      </c>
      <c r="D539" s="131">
        <v>32.08</v>
      </c>
      <c r="E539" s="131">
        <v>36.9</v>
      </c>
      <c r="F539" s="131">
        <v>1150</v>
      </c>
      <c r="G539" s="131">
        <v>32.08</v>
      </c>
      <c r="H539" s="131">
        <v>36.9</v>
      </c>
      <c r="I539" s="131">
        <v>1150</v>
      </c>
      <c r="J539" s="131">
        <v>32.08</v>
      </c>
      <c r="K539" s="131">
        <v>36.9</v>
      </c>
      <c r="L539" s="131">
        <v>1150</v>
      </c>
      <c r="M539" s="131">
        <v>32.26</v>
      </c>
      <c r="N539" s="131">
        <v>37.1</v>
      </c>
      <c r="O539" s="131">
        <v>147.8</v>
      </c>
    </row>
    <row r="540" spans="1:15" ht="12.75">
      <c r="A540" s="132" t="s">
        <v>382</v>
      </c>
      <c r="B540" s="131" t="s">
        <v>333</v>
      </c>
      <c r="C540" s="131">
        <v>20</v>
      </c>
      <c r="D540" s="131">
        <v>70</v>
      </c>
      <c r="E540" s="131">
        <v>1.4</v>
      </c>
      <c r="F540" s="131">
        <v>20</v>
      </c>
      <c r="G540" s="131">
        <v>70</v>
      </c>
      <c r="H540" s="131">
        <v>1.4</v>
      </c>
      <c r="I540" s="131">
        <v>20</v>
      </c>
      <c r="J540" s="131">
        <v>70</v>
      </c>
      <c r="K540" s="131">
        <v>1.4</v>
      </c>
      <c r="L540" s="131">
        <v>20</v>
      </c>
      <c r="M540" s="131">
        <v>70</v>
      </c>
      <c r="N540" s="131">
        <v>1.4</v>
      </c>
      <c r="O540" s="131">
        <v>5.6</v>
      </c>
    </row>
    <row r="541" spans="1:15" ht="22.5">
      <c r="A541" s="132" t="s">
        <v>383</v>
      </c>
      <c r="B541" s="131" t="s">
        <v>333</v>
      </c>
      <c r="C541" s="131">
        <v>300</v>
      </c>
      <c r="D541" s="131">
        <v>37.5</v>
      </c>
      <c r="E541" s="131">
        <v>11.25</v>
      </c>
      <c r="F541" s="131">
        <v>300</v>
      </c>
      <c r="G541" s="131">
        <v>37.5</v>
      </c>
      <c r="H541" s="131">
        <v>11.25</v>
      </c>
      <c r="I541" s="131">
        <v>300</v>
      </c>
      <c r="J541" s="131">
        <v>37.5</v>
      </c>
      <c r="K541" s="131">
        <v>11.25</v>
      </c>
      <c r="L541" s="131">
        <v>300</v>
      </c>
      <c r="M541" s="131">
        <v>37.5</v>
      </c>
      <c r="N541" s="131">
        <v>11.25</v>
      </c>
      <c r="O541" s="131">
        <v>45</v>
      </c>
    </row>
    <row r="542" spans="1:15" ht="12.75">
      <c r="A542" s="132" t="s">
        <v>384</v>
      </c>
      <c r="B542" s="131" t="s">
        <v>333</v>
      </c>
      <c r="C542" s="131">
        <v>0.5</v>
      </c>
      <c r="D542" s="131">
        <v>380</v>
      </c>
      <c r="E542" s="131">
        <v>0.19</v>
      </c>
      <c r="F542" s="131">
        <v>0.5</v>
      </c>
      <c r="G542" s="131">
        <v>380</v>
      </c>
      <c r="H542" s="131">
        <v>0.19</v>
      </c>
      <c r="I542" s="131">
        <v>0.5</v>
      </c>
      <c r="J542" s="131">
        <v>380</v>
      </c>
      <c r="K542" s="131">
        <v>0.19</v>
      </c>
      <c r="L542" s="131">
        <v>0.5</v>
      </c>
      <c r="M542" s="131">
        <v>380</v>
      </c>
      <c r="N542" s="131">
        <v>0.19</v>
      </c>
      <c r="O542" s="131">
        <v>0.76</v>
      </c>
    </row>
    <row r="543" spans="1:15" ht="12.75">
      <c r="A543" s="132" t="s">
        <v>385</v>
      </c>
      <c r="B543" s="131" t="s">
        <v>333</v>
      </c>
      <c r="C543" s="131">
        <v>175</v>
      </c>
      <c r="D543" s="131">
        <v>25.25</v>
      </c>
      <c r="E543" s="131">
        <v>4.42</v>
      </c>
      <c r="F543" s="131">
        <v>175</v>
      </c>
      <c r="G543" s="131">
        <v>25.25</v>
      </c>
      <c r="H543" s="131">
        <v>4.42</v>
      </c>
      <c r="I543" s="131">
        <v>175</v>
      </c>
      <c r="J543" s="131">
        <v>25.25</v>
      </c>
      <c r="K543" s="131">
        <v>4.42</v>
      </c>
      <c r="L543" s="131">
        <v>175</v>
      </c>
      <c r="M543" s="131">
        <v>25.37</v>
      </c>
      <c r="N543" s="131">
        <v>4.44</v>
      </c>
      <c r="O543" s="131">
        <v>17.7</v>
      </c>
    </row>
    <row r="544" spans="1:15" ht="12.75">
      <c r="A544" s="132" t="s">
        <v>386</v>
      </c>
      <c r="B544" s="131" t="s">
        <v>333</v>
      </c>
      <c r="C544" s="131">
        <v>5</v>
      </c>
      <c r="D544" s="131">
        <v>1700</v>
      </c>
      <c r="E544" s="131">
        <v>8.5</v>
      </c>
      <c r="F544" s="131">
        <v>5</v>
      </c>
      <c r="G544" s="131">
        <v>1700</v>
      </c>
      <c r="H544" s="131">
        <v>8.5</v>
      </c>
      <c r="I544" s="131">
        <v>5</v>
      </c>
      <c r="J544" s="131">
        <v>1700</v>
      </c>
      <c r="K544" s="131">
        <v>8.5</v>
      </c>
      <c r="L544" s="131">
        <v>5</v>
      </c>
      <c r="M544" s="131">
        <v>1700</v>
      </c>
      <c r="N544" s="131">
        <v>8.5</v>
      </c>
      <c r="O544" s="131">
        <v>34</v>
      </c>
    </row>
    <row r="545" spans="1:15" ht="12.75">
      <c r="A545" s="132" t="s">
        <v>387</v>
      </c>
      <c r="B545" s="131" t="s">
        <v>333</v>
      </c>
      <c r="C545" s="131">
        <v>10</v>
      </c>
      <c r="D545" s="131">
        <v>280</v>
      </c>
      <c r="E545" s="131">
        <v>2.8</v>
      </c>
      <c r="F545" s="131">
        <v>10</v>
      </c>
      <c r="G545" s="131">
        <v>280</v>
      </c>
      <c r="H545" s="131">
        <v>2.8</v>
      </c>
      <c r="I545" s="131">
        <v>10</v>
      </c>
      <c r="J545" s="131">
        <v>280</v>
      </c>
      <c r="K545" s="131">
        <v>2.8</v>
      </c>
      <c r="L545" s="131">
        <v>10</v>
      </c>
      <c r="M545" s="131">
        <v>282</v>
      </c>
      <c r="N545" s="131">
        <v>2.82</v>
      </c>
      <c r="O545" s="131">
        <v>11.22</v>
      </c>
    </row>
    <row r="546" spans="1:15" ht="12.75">
      <c r="A546" s="385" t="s">
        <v>388</v>
      </c>
      <c r="B546" s="131" t="s">
        <v>389</v>
      </c>
      <c r="C546" s="295">
        <v>17</v>
      </c>
      <c r="D546" s="295">
        <v>245.9</v>
      </c>
      <c r="E546" s="295">
        <v>4.18</v>
      </c>
      <c r="F546" s="295">
        <v>16</v>
      </c>
      <c r="G546" s="295">
        <v>246.25</v>
      </c>
      <c r="H546" s="295">
        <v>3.94</v>
      </c>
      <c r="I546" s="295">
        <v>16</v>
      </c>
      <c r="J546" s="295">
        <v>246.25</v>
      </c>
      <c r="K546" s="295">
        <v>3.94</v>
      </c>
      <c r="L546" s="295">
        <v>16</v>
      </c>
      <c r="M546" s="295">
        <v>246.25</v>
      </c>
      <c r="N546" s="295">
        <v>3.94</v>
      </c>
      <c r="O546" s="295">
        <v>16</v>
      </c>
    </row>
    <row r="547" spans="1:15" ht="12.75">
      <c r="A547" s="385"/>
      <c r="B547" s="131" t="s">
        <v>390</v>
      </c>
      <c r="C547" s="295"/>
      <c r="D547" s="295"/>
      <c r="E547" s="295"/>
      <c r="F547" s="295"/>
      <c r="G547" s="295"/>
      <c r="H547" s="295"/>
      <c r="I547" s="295"/>
      <c r="J547" s="295"/>
      <c r="K547" s="295"/>
      <c r="L547" s="295"/>
      <c r="M547" s="295"/>
      <c r="N547" s="295"/>
      <c r="O547" s="295"/>
    </row>
    <row r="548" spans="1:15" ht="22.5">
      <c r="A548" s="132" t="s">
        <v>391</v>
      </c>
      <c r="B548" s="131" t="s">
        <v>392</v>
      </c>
      <c r="C548" s="131">
        <v>14</v>
      </c>
      <c r="D548" s="131">
        <v>1517.85</v>
      </c>
      <c r="E548" s="131">
        <v>21.25</v>
      </c>
      <c r="F548" s="131">
        <v>14</v>
      </c>
      <c r="G548" s="131">
        <v>1517.85</v>
      </c>
      <c r="H548" s="131">
        <v>21.25</v>
      </c>
      <c r="I548" s="131">
        <v>14</v>
      </c>
      <c r="J548" s="131">
        <v>1517.85</v>
      </c>
      <c r="K548" s="131">
        <v>21.25</v>
      </c>
      <c r="L548" s="131">
        <v>14</v>
      </c>
      <c r="M548" s="131">
        <v>1517.85</v>
      </c>
      <c r="N548" s="131">
        <v>21.25</v>
      </c>
      <c r="O548" s="131">
        <v>85</v>
      </c>
    </row>
    <row r="549" spans="1:15" ht="78.75">
      <c r="A549" s="252" t="s">
        <v>393</v>
      </c>
      <c r="B549" s="253"/>
      <c r="C549" s="253"/>
      <c r="D549" s="253"/>
      <c r="E549" s="253"/>
      <c r="F549" s="253"/>
      <c r="G549" s="253"/>
      <c r="H549" s="253"/>
      <c r="I549" s="253"/>
      <c r="J549" s="253"/>
      <c r="K549" s="253"/>
      <c r="L549" s="253"/>
      <c r="M549" s="253"/>
      <c r="N549" s="253"/>
      <c r="O549" s="253">
        <v>133.9</v>
      </c>
    </row>
    <row r="550" spans="1:15" ht="67.5">
      <c r="A550" s="132" t="s">
        <v>394</v>
      </c>
      <c r="B550" s="131" t="s">
        <v>9</v>
      </c>
      <c r="C550" s="131">
        <v>50</v>
      </c>
      <c r="D550" s="131">
        <v>104</v>
      </c>
      <c r="E550" s="131">
        <v>5.2</v>
      </c>
      <c r="F550" s="131">
        <v>50</v>
      </c>
      <c r="G550" s="131">
        <v>104</v>
      </c>
      <c r="H550" s="131">
        <v>5.2</v>
      </c>
      <c r="I550" s="131">
        <v>50</v>
      </c>
      <c r="J550" s="131">
        <v>104</v>
      </c>
      <c r="K550" s="131">
        <v>5.2</v>
      </c>
      <c r="L550" s="131">
        <v>50</v>
      </c>
      <c r="M550" s="131">
        <v>104</v>
      </c>
      <c r="N550" s="131">
        <v>5.2</v>
      </c>
      <c r="O550" s="131">
        <v>20.8</v>
      </c>
    </row>
    <row r="551" spans="1:15" ht="67.5">
      <c r="A551" s="132" t="s">
        <v>395</v>
      </c>
      <c r="B551" s="131" t="s">
        <v>9</v>
      </c>
      <c r="C551" s="131">
        <v>12</v>
      </c>
      <c r="D551" s="131">
        <v>171.7</v>
      </c>
      <c r="E551" s="131">
        <v>2.06</v>
      </c>
      <c r="F551" s="131">
        <v>12</v>
      </c>
      <c r="G551" s="131">
        <v>171.7</v>
      </c>
      <c r="H551" s="131">
        <v>2.06</v>
      </c>
      <c r="I551" s="131">
        <v>12</v>
      </c>
      <c r="J551" s="131">
        <v>171.7</v>
      </c>
      <c r="K551" s="131">
        <v>2.06</v>
      </c>
      <c r="L551" s="131">
        <v>14</v>
      </c>
      <c r="M551" s="131">
        <v>180</v>
      </c>
      <c r="N551" s="131">
        <v>2.52</v>
      </c>
      <c r="O551" s="131">
        <v>8.7</v>
      </c>
    </row>
    <row r="552" spans="1:15" ht="67.5">
      <c r="A552" s="132" t="s">
        <v>396</v>
      </c>
      <c r="B552" s="131" t="s">
        <v>9</v>
      </c>
      <c r="C552" s="131">
        <v>30</v>
      </c>
      <c r="D552" s="131">
        <v>55</v>
      </c>
      <c r="E552" s="131">
        <v>1.65</v>
      </c>
      <c r="F552" s="131">
        <v>30</v>
      </c>
      <c r="G552" s="131">
        <v>55</v>
      </c>
      <c r="H552" s="131">
        <v>1.65</v>
      </c>
      <c r="I552" s="131">
        <v>30</v>
      </c>
      <c r="J552" s="131">
        <v>55</v>
      </c>
      <c r="K552" s="131">
        <v>1.65</v>
      </c>
      <c r="L552" s="131">
        <v>30</v>
      </c>
      <c r="M552" s="131">
        <v>55</v>
      </c>
      <c r="N552" s="131">
        <v>1.65</v>
      </c>
      <c r="O552" s="131">
        <v>6.6</v>
      </c>
    </row>
    <row r="553" spans="1:15" ht="12.75">
      <c r="A553" s="132" t="s">
        <v>397</v>
      </c>
      <c r="B553" s="131"/>
      <c r="C553" s="131"/>
      <c r="D553" s="131"/>
      <c r="E553" s="131">
        <v>5</v>
      </c>
      <c r="F553" s="131"/>
      <c r="G553" s="131"/>
      <c r="H553" s="131">
        <v>5</v>
      </c>
      <c r="I553" s="131"/>
      <c r="J553" s="131"/>
      <c r="K553" s="131">
        <v>5</v>
      </c>
      <c r="L553" s="131"/>
      <c r="M553" s="131"/>
      <c r="N553" s="131">
        <v>5</v>
      </c>
      <c r="O553" s="131">
        <v>20</v>
      </c>
    </row>
    <row r="554" spans="1:15" ht="33.75">
      <c r="A554" s="132" t="s">
        <v>398</v>
      </c>
      <c r="B554" s="131" t="s">
        <v>9</v>
      </c>
      <c r="C554" s="131">
        <v>12</v>
      </c>
      <c r="D554" s="131">
        <v>420</v>
      </c>
      <c r="E554" s="131">
        <v>5.04</v>
      </c>
      <c r="F554" s="131">
        <v>12</v>
      </c>
      <c r="G554" s="131">
        <v>420</v>
      </c>
      <c r="H554" s="131">
        <v>5.04</v>
      </c>
      <c r="I554" s="131">
        <v>12</v>
      </c>
      <c r="J554" s="131">
        <v>420</v>
      </c>
      <c r="K554" s="131">
        <v>5.04</v>
      </c>
      <c r="L554" s="131">
        <v>14</v>
      </c>
      <c r="M554" s="131">
        <v>420</v>
      </c>
      <c r="N554" s="131">
        <v>5.88</v>
      </c>
      <c r="O554" s="131">
        <v>21</v>
      </c>
    </row>
    <row r="555" spans="1:15" ht="78.75">
      <c r="A555" s="132" t="s">
        <v>399</v>
      </c>
      <c r="B555" s="131" t="s">
        <v>9</v>
      </c>
      <c r="C555" s="131">
        <v>15</v>
      </c>
      <c r="D555" s="131">
        <v>380</v>
      </c>
      <c r="E555" s="131">
        <v>5.7</v>
      </c>
      <c r="F555" s="131">
        <v>15</v>
      </c>
      <c r="G555" s="131">
        <v>380</v>
      </c>
      <c r="H555" s="131">
        <v>5.7</v>
      </c>
      <c r="I555" s="131">
        <v>15</v>
      </c>
      <c r="J555" s="131">
        <v>380</v>
      </c>
      <c r="K555" s="131">
        <v>5.7</v>
      </c>
      <c r="L555" s="131">
        <v>15</v>
      </c>
      <c r="M555" s="131">
        <v>380</v>
      </c>
      <c r="N555" s="131">
        <v>5.7</v>
      </c>
      <c r="O555" s="131">
        <v>22.8</v>
      </c>
    </row>
    <row r="556" spans="1:15" ht="56.25">
      <c r="A556" s="132" t="s">
        <v>400</v>
      </c>
      <c r="B556" s="131" t="s">
        <v>9</v>
      </c>
      <c r="C556" s="131">
        <v>25</v>
      </c>
      <c r="D556" s="131">
        <v>270</v>
      </c>
      <c r="E556" s="131">
        <v>6.75</v>
      </c>
      <c r="F556" s="131">
        <v>25</v>
      </c>
      <c r="G556" s="131">
        <v>270</v>
      </c>
      <c r="H556" s="131">
        <v>6.75</v>
      </c>
      <c r="I556" s="131">
        <v>25</v>
      </c>
      <c r="J556" s="131">
        <v>270</v>
      </c>
      <c r="K556" s="131">
        <v>6.75</v>
      </c>
      <c r="L556" s="131">
        <v>25</v>
      </c>
      <c r="M556" s="131">
        <v>270</v>
      </c>
      <c r="N556" s="131">
        <v>6.75</v>
      </c>
      <c r="O556" s="131">
        <v>27</v>
      </c>
    </row>
    <row r="557" spans="1:15" ht="33.75">
      <c r="A557" s="132" t="s">
        <v>401</v>
      </c>
      <c r="B557" s="131" t="s">
        <v>9</v>
      </c>
      <c r="C557" s="131">
        <v>50</v>
      </c>
      <c r="D557" s="131">
        <v>35</v>
      </c>
      <c r="E557" s="131">
        <v>1.75</v>
      </c>
      <c r="F557" s="131">
        <v>50</v>
      </c>
      <c r="G557" s="131">
        <v>35</v>
      </c>
      <c r="H557" s="131">
        <v>1.75</v>
      </c>
      <c r="I557" s="131">
        <v>50</v>
      </c>
      <c r="J557" s="131">
        <v>35</v>
      </c>
      <c r="K557" s="131">
        <v>1.75</v>
      </c>
      <c r="L557" s="131">
        <v>50</v>
      </c>
      <c r="M557" s="131">
        <v>35</v>
      </c>
      <c r="N557" s="131">
        <v>1.75</v>
      </c>
      <c r="O557" s="131">
        <v>7</v>
      </c>
    </row>
    <row r="558" spans="1:15" ht="123.75">
      <c r="A558" s="252" t="s">
        <v>402</v>
      </c>
      <c r="B558" s="253"/>
      <c r="C558" s="253"/>
      <c r="D558" s="253"/>
      <c r="E558" s="253"/>
      <c r="F558" s="253"/>
      <c r="G558" s="253"/>
      <c r="H558" s="253"/>
      <c r="I558" s="253"/>
      <c r="J558" s="253"/>
      <c r="K558" s="253"/>
      <c r="L558" s="253"/>
      <c r="M558" s="253"/>
      <c r="N558" s="253"/>
      <c r="O558" s="253">
        <v>35.2</v>
      </c>
    </row>
    <row r="559" spans="1:15" ht="22.5">
      <c r="A559" s="132" t="s">
        <v>403</v>
      </c>
      <c r="B559" s="131" t="s">
        <v>345</v>
      </c>
      <c r="C559" s="131">
        <v>0.25</v>
      </c>
      <c r="D559" s="131">
        <v>5200</v>
      </c>
      <c r="E559" s="131">
        <v>1.3</v>
      </c>
      <c r="F559" s="131">
        <v>0.25</v>
      </c>
      <c r="G559" s="131">
        <v>5200</v>
      </c>
      <c r="H559" s="131">
        <v>1.3</v>
      </c>
      <c r="I559" s="131">
        <v>0.25</v>
      </c>
      <c r="J559" s="131">
        <v>5200</v>
      </c>
      <c r="K559" s="131">
        <v>1.3</v>
      </c>
      <c r="L559" s="131">
        <v>0.25</v>
      </c>
      <c r="M559" s="131">
        <v>5200</v>
      </c>
      <c r="N559" s="131">
        <v>1.3</v>
      </c>
      <c r="O559" s="131">
        <v>5.2</v>
      </c>
    </row>
    <row r="560" spans="1:15" ht="12.75">
      <c r="A560" s="132" t="s">
        <v>397</v>
      </c>
      <c r="B560" s="131"/>
      <c r="C560" s="131"/>
      <c r="D560" s="131"/>
      <c r="E560" s="131">
        <v>5.75</v>
      </c>
      <c r="F560" s="131"/>
      <c r="G560" s="131"/>
      <c r="H560" s="131">
        <v>5.75</v>
      </c>
      <c r="I560" s="131"/>
      <c r="J560" s="131"/>
      <c r="K560" s="131">
        <v>5.75</v>
      </c>
      <c r="L560" s="131"/>
      <c r="M560" s="131"/>
      <c r="N560" s="131">
        <v>5.75</v>
      </c>
      <c r="O560" s="131">
        <v>23</v>
      </c>
    </row>
    <row r="561" spans="1:15" ht="45">
      <c r="A561" s="132" t="s">
        <v>404</v>
      </c>
      <c r="B561" s="131"/>
      <c r="C561" s="131"/>
      <c r="D561" s="131"/>
      <c r="E561" s="131">
        <v>1.75</v>
      </c>
      <c r="F561" s="131"/>
      <c r="G561" s="131"/>
      <c r="H561" s="131">
        <v>1.75</v>
      </c>
      <c r="I561" s="131"/>
      <c r="J561" s="131"/>
      <c r="K561" s="131">
        <v>1.75</v>
      </c>
      <c r="L561" s="131"/>
      <c r="M561" s="131"/>
      <c r="N561" s="131">
        <v>1.75</v>
      </c>
      <c r="O561" s="131">
        <v>7</v>
      </c>
    </row>
    <row r="562" spans="1:15" ht="157.5">
      <c r="A562" s="252" t="s">
        <v>405</v>
      </c>
      <c r="B562" s="253"/>
      <c r="C562" s="253"/>
      <c r="D562" s="253"/>
      <c r="E562" s="253"/>
      <c r="F562" s="253"/>
      <c r="G562" s="253"/>
      <c r="H562" s="253"/>
      <c r="I562" s="253"/>
      <c r="J562" s="253"/>
      <c r="K562" s="253"/>
      <c r="L562" s="253"/>
      <c r="M562" s="253"/>
      <c r="N562" s="253"/>
      <c r="O562" s="253">
        <v>77.6</v>
      </c>
    </row>
    <row r="563" spans="1:15" ht="135">
      <c r="A563" s="132" t="s">
        <v>406</v>
      </c>
      <c r="B563" s="131" t="s">
        <v>333</v>
      </c>
      <c r="C563" s="131">
        <v>250</v>
      </c>
      <c r="D563" s="131">
        <v>68</v>
      </c>
      <c r="E563" s="131">
        <v>17</v>
      </c>
      <c r="F563" s="131">
        <v>250</v>
      </c>
      <c r="G563" s="131">
        <v>68</v>
      </c>
      <c r="H563" s="131">
        <v>17</v>
      </c>
      <c r="I563" s="131">
        <v>250</v>
      </c>
      <c r="J563" s="131">
        <v>68</v>
      </c>
      <c r="K563" s="131">
        <v>17</v>
      </c>
      <c r="L563" s="131">
        <v>250</v>
      </c>
      <c r="M563" s="131">
        <v>68</v>
      </c>
      <c r="N563" s="131">
        <v>17</v>
      </c>
      <c r="O563" s="131">
        <v>68</v>
      </c>
    </row>
    <row r="564" spans="1:15" ht="213.75">
      <c r="A564" s="132" t="s">
        <v>407</v>
      </c>
      <c r="B564" s="131" t="s">
        <v>9</v>
      </c>
      <c r="C564" s="131"/>
      <c r="D564" s="131"/>
      <c r="E564" s="131">
        <v>0.62</v>
      </c>
      <c r="F564" s="131"/>
      <c r="G564" s="131"/>
      <c r="H564" s="131">
        <v>0.62</v>
      </c>
      <c r="I564" s="131"/>
      <c r="J564" s="131"/>
      <c r="K564" s="131">
        <v>0.63</v>
      </c>
      <c r="L564" s="131"/>
      <c r="M564" s="131"/>
      <c r="N564" s="131">
        <v>0.63</v>
      </c>
      <c r="O564" s="131">
        <v>2.5</v>
      </c>
    </row>
    <row r="565" spans="1:15" ht="112.5">
      <c r="A565" s="132" t="s">
        <v>408</v>
      </c>
      <c r="B565" s="131" t="s">
        <v>9</v>
      </c>
      <c r="C565" s="131"/>
      <c r="D565" s="131"/>
      <c r="E565" s="131">
        <v>1.77</v>
      </c>
      <c r="F565" s="131"/>
      <c r="G565" s="131"/>
      <c r="H565" s="131">
        <v>1.77</v>
      </c>
      <c r="I565" s="131"/>
      <c r="J565" s="131"/>
      <c r="K565" s="131">
        <v>1.78</v>
      </c>
      <c r="L565" s="131"/>
      <c r="M565" s="131"/>
      <c r="N565" s="131">
        <v>1.78</v>
      </c>
      <c r="O565" s="131">
        <v>7.1</v>
      </c>
    </row>
    <row r="566" spans="1:15" ht="22.5">
      <c r="A566" s="252" t="s">
        <v>409</v>
      </c>
      <c r="B566" s="271"/>
      <c r="C566" s="271"/>
      <c r="D566" s="271"/>
      <c r="E566" s="271"/>
      <c r="F566" s="271"/>
      <c r="G566" s="271"/>
      <c r="H566" s="271"/>
      <c r="I566" s="271"/>
      <c r="J566" s="271"/>
      <c r="K566" s="271"/>
      <c r="L566" s="271"/>
      <c r="M566" s="271"/>
      <c r="N566" s="271"/>
      <c r="O566" s="271">
        <v>1973.7</v>
      </c>
    </row>
    <row r="567" spans="1:15" ht="56.25">
      <c r="A567" s="252" t="s">
        <v>410</v>
      </c>
      <c r="B567" s="271"/>
      <c r="C567" s="271"/>
      <c r="D567" s="271"/>
      <c r="E567" s="271"/>
      <c r="F567" s="271"/>
      <c r="G567" s="271"/>
      <c r="H567" s="271"/>
      <c r="I567" s="271"/>
      <c r="J567" s="271"/>
      <c r="K567" s="271"/>
      <c r="L567" s="271"/>
      <c r="M567" s="271"/>
      <c r="N567" s="271"/>
      <c r="O567" s="271"/>
    </row>
    <row r="568" spans="1:15" ht="22.5">
      <c r="A568" s="132" t="s">
        <v>411</v>
      </c>
      <c r="B568" s="295" t="s">
        <v>365</v>
      </c>
      <c r="C568" s="295">
        <v>5250</v>
      </c>
      <c r="D568" s="295">
        <v>20.28</v>
      </c>
      <c r="E568" s="295">
        <v>106.47</v>
      </c>
      <c r="F568" s="295">
        <v>5250</v>
      </c>
      <c r="G568" s="295">
        <v>20.28</v>
      </c>
      <c r="H568" s="295">
        <v>106.47</v>
      </c>
      <c r="I568" s="295">
        <v>5250</v>
      </c>
      <c r="J568" s="295">
        <v>20.28</v>
      </c>
      <c r="K568" s="295">
        <v>106.47</v>
      </c>
      <c r="L568" s="295">
        <v>5250</v>
      </c>
      <c r="M568" s="295">
        <v>20.3</v>
      </c>
      <c r="N568" s="295">
        <v>106.59</v>
      </c>
      <c r="O568" s="295">
        <v>426</v>
      </c>
    </row>
    <row r="569" spans="1:15" ht="12.75">
      <c r="A569" s="132" t="s">
        <v>73</v>
      </c>
      <c r="B569" s="295"/>
      <c r="C569" s="295"/>
      <c r="D569" s="295"/>
      <c r="E569" s="295"/>
      <c r="F569" s="295"/>
      <c r="G569" s="295"/>
      <c r="H569" s="295"/>
      <c r="I569" s="295"/>
      <c r="J569" s="295"/>
      <c r="K569" s="295"/>
      <c r="L569" s="295"/>
      <c r="M569" s="295"/>
      <c r="N569" s="295"/>
      <c r="O569" s="295"/>
    </row>
    <row r="570" spans="1:15" ht="22.5">
      <c r="A570" s="132" t="s">
        <v>411</v>
      </c>
      <c r="B570" s="295" t="s">
        <v>365</v>
      </c>
      <c r="C570" s="295">
        <v>16500</v>
      </c>
      <c r="D570" s="295">
        <v>22.58</v>
      </c>
      <c r="E570" s="295">
        <v>372.57</v>
      </c>
      <c r="F570" s="295">
        <v>16500</v>
      </c>
      <c r="G570" s="295">
        <v>22.58</v>
      </c>
      <c r="H570" s="295">
        <v>372.57</v>
      </c>
      <c r="I570" s="295">
        <v>16500</v>
      </c>
      <c r="J570" s="295">
        <v>22.58</v>
      </c>
      <c r="K570" s="295">
        <v>372.57</v>
      </c>
      <c r="L570" s="295">
        <v>16500</v>
      </c>
      <c r="M570" s="295">
        <v>22.6</v>
      </c>
      <c r="N570" s="295">
        <v>372.99</v>
      </c>
      <c r="O570" s="295">
        <v>1490.7</v>
      </c>
    </row>
    <row r="571" spans="1:15" ht="12.75">
      <c r="A571" s="132" t="s">
        <v>74</v>
      </c>
      <c r="B571" s="295"/>
      <c r="C571" s="295"/>
      <c r="D571" s="295"/>
      <c r="E571" s="295"/>
      <c r="F571" s="295"/>
      <c r="G571" s="295"/>
      <c r="H571" s="295"/>
      <c r="I571" s="295"/>
      <c r="J571" s="295"/>
      <c r="K571" s="295"/>
      <c r="L571" s="295"/>
      <c r="M571" s="295"/>
      <c r="N571" s="295"/>
      <c r="O571" s="295"/>
    </row>
    <row r="572" spans="1:15" ht="22.5">
      <c r="A572" s="132" t="s">
        <v>412</v>
      </c>
      <c r="B572" s="131" t="s">
        <v>365</v>
      </c>
      <c r="C572" s="131">
        <v>200</v>
      </c>
      <c r="D572" s="131">
        <v>71.25</v>
      </c>
      <c r="E572" s="131">
        <v>14.25</v>
      </c>
      <c r="F572" s="131">
        <v>200</v>
      </c>
      <c r="G572" s="131">
        <v>71.25</v>
      </c>
      <c r="H572" s="131">
        <v>14.25</v>
      </c>
      <c r="I572" s="131">
        <v>200</v>
      </c>
      <c r="J572" s="131">
        <v>71.25</v>
      </c>
      <c r="K572" s="131">
        <v>14.25</v>
      </c>
      <c r="L572" s="131">
        <v>200</v>
      </c>
      <c r="M572" s="131">
        <v>71.25</v>
      </c>
      <c r="N572" s="131">
        <v>14.25</v>
      </c>
      <c r="O572" s="131">
        <v>57</v>
      </c>
    </row>
    <row r="573" spans="1:15" ht="22.5">
      <c r="A573" s="252" t="s">
        <v>413</v>
      </c>
      <c r="B573" s="271"/>
      <c r="C573" s="271"/>
      <c r="D573" s="271"/>
      <c r="E573" s="271"/>
      <c r="F573" s="271"/>
      <c r="G573" s="271"/>
      <c r="H573" s="271"/>
      <c r="I573" s="271"/>
      <c r="J573" s="271"/>
      <c r="K573" s="271"/>
      <c r="L573" s="271"/>
      <c r="M573" s="271"/>
      <c r="N573" s="271"/>
      <c r="O573" s="271">
        <v>4110.7</v>
      </c>
    </row>
    <row r="574" spans="1:15" ht="101.25">
      <c r="A574" s="252" t="s">
        <v>414</v>
      </c>
      <c r="B574" s="271"/>
      <c r="C574" s="271"/>
      <c r="D574" s="271"/>
      <c r="E574" s="271"/>
      <c r="F574" s="271"/>
      <c r="G574" s="271"/>
      <c r="H574" s="271"/>
      <c r="I574" s="271"/>
      <c r="J574" s="271"/>
      <c r="K574" s="271"/>
      <c r="L574" s="271"/>
      <c r="M574" s="271"/>
      <c r="N574" s="271"/>
      <c r="O574" s="271"/>
    </row>
    <row r="575" spans="1:15" ht="67.5">
      <c r="A575" s="132" t="s">
        <v>415</v>
      </c>
      <c r="B575" s="131" t="s">
        <v>9</v>
      </c>
      <c r="C575" s="131">
        <v>14</v>
      </c>
      <c r="D575" s="131">
        <v>91.43</v>
      </c>
      <c r="E575" s="131">
        <v>1.28</v>
      </c>
      <c r="F575" s="131">
        <v>12</v>
      </c>
      <c r="G575" s="131">
        <v>103.3</v>
      </c>
      <c r="H575" s="131">
        <v>1.24</v>
      </c>
      <c r="I575" s="131">
        <v>12</v>
      </c>
      <c r="J575" s="131">
        <v>103.3</v>
      </c>
      <c r="K575" s="131">
        <v>1.24</v>
      </c>
      <c r="L575" s="131">
        <v>12</v>
      </c>
      <c r="M575" s="131">
        <v>103.3</v>
      </c>
      <c r="N575" s="131">
        <v>1.24</v>
      </c>
      <c r="O575" s="131">
        <v>5</v>
      </c>
    </row>
    <row r="576" spans="1:15" ht="67.5">
      <c r="A576" s="132" t="s">
        <v>416</v>
      </c>
      <c r="B576" s="131" t="s">
        <v>222</v>
      </c>
      <c r="C576" s="131">
        <v>250</v>
      </c>
      <c r="D576" s="131">
        <v>8.28</v>
      </c>
      <c r="E576" s="131">
        <v>2.07</v>
      </c>
      <c r="F576" s="131">
        <v>250</v>
      </c>
      <c r="G576" s="131">
        <v>8.28</v>
      </c>
      <c r="H576" s="131">
        <v>2.07</v>
      </c>
      <c r="I576" s="131">
        <v>250</v>
      </c>
      <c r="J576" s="131">
        <v>8.28</v>
      </c>
      <c r="K576" s="131">
        <v>2.07</v>
      </c>
      <c r="L576" s="131">
        <v>250</v>
      </c>
      <c r="M576" s="131">
        <v>8.36</v>
      </c>
      <c r="N576" s="131">
        <v>2.09</v>
      </c>
      <c r="O576" s="131">
        <v>8.3</v>
      </c>
    </row>
    <row r="577" spans="1:15" ht="22.5">
      <c r="A577" s="132" t="s">
        <v>417</v>
      </c>
      <c r="B577" s="131" t="s">
        <v>222</v>
      </c>
      <c r="C577" s="131">
        <v>45</v>
      </c>
      <c r="D577" s="131">
        <v>18.9</v>
      </c>
      <c r="E577" s="131">
        <v>0.85</v>
      </c>
      <c r="F577" s="131">
        <v>45</v>
      </c>
      <c r="G577" s="131">
        <v>18.9</v>
      </c>
      <c r="H577" s="131">
        <v>0.85</v>
      </c>
      <c r="I577" s="131">
        <v>45</v>
      </c>
      <c r="J577" s="131">
        <v>18.9</v>
      </c>
      <c r="K577" s="131">
        <v>0.85</v>
      </c>
      <c r="L577" s="131">
        <v>45</v>
      </c>
      <c r="M577" s="131">
        <v>18.9</v>
      </c>
      <c r="N577" s="131">
        <v>0.85</v>
      </c>
      <c r="O577" s="131">
        <v>3.4</v>
      </c>
    </row>
    <row r="578" spans="1:15" ht="157.5">
      <c r="A578" s="132" t="s">
        <v>418</v>
      </c>
      <c r="B578" s="131" t="s">
        <v>222</v>
      </c>
      <c r="C578" s="131">
        <v>120</v>
      </c>
      <c r="D578" s="131">
        <v>34.25</v>
      </c>
      <c r="E578" s="131">
        <v>4.11</v>
      </c>
      <c r="F578" s="131">
        <v>120</v>
      </c>
      <c r="G578" s="131">
        <v>34.25</v>
      </c>
      <c r="H578" s="131">
        <v>4.11</v>
      </c>
      <c r="I578" s="131">
        <v>120</v>
      </c>
      <c r="J578" s="131">
        <v>34.25</v>
      </c>
      <c r="K578" s="131">
        <v>4.11</v>
      </c>
      <c r="L578" s="131">
        <v>120</v>
      </c>
      <c r="M578" s="131">
        <v>34.75</v>
      </c>
      <c r="N578" s="131">
        <v>4.17</v>
      </c>
      <c r="O578" s="131">
        <v>16.5</v>
      </c>
    </row>
    <row r="579" spans="1:15" ht="157.5">
      <c r="A579" s="132" t="s">
        <v>419</v>
      </c>
      <c r="B579" s="131" t="s">
        <v>222</v>
      </c>
      <c r="C579" s="131">
        <v>25</v>
      </c>
      <c r="D579" s="131">
        <v>16.4</v>
      </c>
      <c r="E579" s="131">
        <v>0.41</v>
      </c>
      <c r="F579" s="131">
        <v>25</v>
      </c>
      <c r="G579" s="131">
        <v>16.4</v>
      </c>
      <c r="H579" s="131">
        <v>0.41</v>
      </c>
      <c r="I579" s="131">
        <v>25</v>
      </c>
      <c r="J579" s="131">
        <v>16.4</v>
      </c>
      <c r="K579" s="131">
        <v>0.41</v>
      </c>
      <c r="L579" s="131">
        <v>25</v>
      </c>
      <c r="M579" s="131">
        <v>18.8</v>
      </c>
      <c r="N579" s="131">
        <v>0.47</v>
      </c>
      <c r="O579" s="131">
        <v>1.7</v>
      </c>
    </row>
    <row r="580" spans="1:15" ht="45">
      <c r="A580" s="132" t="s">
        <v>420</v>
      </c>
      <c r="B580" s="131" t="s">
        <v>222</v>
      </c>
      <c r="C580" s="131">
        <v>75</v>
      </c>
      <c r="D580" s="131">
        <v>8</v>
      </c>
      <c r="E580" s="131">
        <v>0.6</v>
      </c>
      <c r="F580" s="131">
        <v>75</v>
      </c>
      <c r="G580" s="131">
        <v>8</v>
      </c>
      <c r="H580" s="131">
        <v>0.6</v>
      </c>
      <c r="I580" s="131">
        <v>75</v>
      </c>
      <c r="J580" s="131">
        <v>8</v>
      </c>
      <c r="K580" s="131">
        <v>0.6</v>
      </c>
      <c r="L580" s="131">
        <v>75</v>
      </c>
      <c r="M580" s="131">
        <v>8</v>
      </c>
      <c r="N580" s="131">
        <v>0.6</v>
      </c>
      <c r="O580" s="131">
        <v>2.4</v>
      </c>
    </row>
    <row r="581" spans="1:15" ht="56.25">
      <c r="A581" s="132" t="s">
        <v>421</v>
      </c>
      <c r="B581" s="131" t="s">
        <v>222</v>
      </c>
      <c r="C581" s="131">
        <v>175</v>
      </c>
      <c r="D581" s="131">
        <v>12.86</v>
      </c>
      <c r="E581" s="131">
        <v>2.25</v>
      </c>
      <c r="F581" s="131">
        <v>175</v>
      </c>
      <c r="G581" s="131">
        <v>12.86</v>
      </c>
      <c r="H581" s="131">
        <v>2.25</v>
      </c>
      <c r="I581" s="131">
        <v>175</v>
      </c>
      <c r="J581" s="131">
        <v>12.86</v>
      </c>
      <c r="K581" s="131">
        <v>2.25</v>
      </c>
      <c r="L581" s="131">
        <v>175</v>
      </c>
      <c r="M581" s="131">
        <v>12.86</v>
      </c>
      <c r="N581" s="131">
        <v>2.25</v>
      </c>
      <c r="O581" s="131">
        <v>9</v>
      </c>
    </row>
    <row r="582" spans="1:15" ht="56.25">
      <c r="A582" s="132" t="s">
        <v>422</v>
      </c>
      <c r="B582" s="131" t="s">
        <v>222</v>
      </c>
      <c r="C582" s="131">
        <v>175</v>
      </c>
      <c r="D582" s="131">
        <v>14.29</v>
      </c>
      <c r="E582" s="131">
        <v>2.5</v>
      </c>
      <c r="F582" s="131">
        <v>175</v>
      </c>
      <c r="G582" s="131">
        <v>14.29</v>
      </c>
      <c r="H582" s="131">
        <v>2.5</v>
      </c>
      <c r="I582" s="131">
        <v>175</v>
      </c>
      <c r="J582" s="131">
        <v>14.29</v>
      </c>
      <c r="K582" s="131">
        <v>2.5</v>
      </c>
      <c r="L582" s="131">
        <v>175</v>
      </c>
      <c r="M582" s="131">
        <v>14.29</v>
      </c>
      <c r="N582" s="131">
        <v>2.5</v>
      </c>
      <c r="O582" s="131">
        <v>10</v>
      </c>
    </row>
    <row r="583" spans="1:15" ht="56.25">
      <c r="A583" s="132" t="s">
        <v>423</v>
      </c>
      <c r="B583" s="131" t="s">
        <v>222</v>
      </c>
      <c r="C583" s="131">
        <v>62</v>
      </c>
      <c r="D583" s="131">
        <v>18.7</v>
      </c>
      <c r="E583" s="131">
        <v>1.16</v>
      </c>
      <c r="F583" s="131">
        <v>62</v>
      </c>
      <c r="G583" s="131">
        <v>18.7</v>
      </c>
      <c r="H583" s="131">
        <v>1.16</v>
      </c>
      <c r="I583" s="131">
        <v>62</v>
      </c>
      <c r="J583" s="131">
        <v>18.7</v>
      </c>
      <c r="K583" s="131">
        <v>1.16</v>
      </c>
      <c r="L583" s="131">
        <v>64</v>
      </c>
      <c r="M583" s="131">
        <v>19.06</v>
      </c>
      <c r="N583" s="131">
        <v>1.22</v>
      </c>
      <c r="O583" s="131">
        <v>4.7</v>
      </c>
    </row>
    <row r="584" spans="1:15" ht="56.25">
      <c r="A584" s="132" t="s">
        <v>424</v>
      </c>
      <c r="B584" s="131" t="s">
        <v>222</v>
      </c>
      <c r="C584" s="131">
        <v>125</v>
      </c>
      <c r="D584" s="131">
        <v>22</v>
      </c>
      <c r="E584" s="131">
        <v>2.75</v>
      </c>
      <c r="F584" s="131">
        <v>125</v>
      </c>
      <c r="G584" s="131">
        <v>22</v>
      </c>
      <c r="H584" s="131">
        <v>2.75</v>
      </c>
      <c r="I584" s="131">
        <v>125</v>
      </c>
      <c r="J584" s="131">
        <v>22</v>
      </c>
      <c r="K584" s="131">
        <v>2.75</v>
      </c>
      <c r="L584" s="131">
        <v>125</v>
      </c>
      <c r="M584" s="131">
        <v>22</v>
      </c>
      <c r="N584" s="131">
        <v>2.75</v>
      </c>
      <c r="O584" s="131">
        <v>11</v>
      </c>
    </row>
    <row r="585" spans="1:15" ht="56.25">
      <c r="A585" s="132" t="s">
        <v>425</v>
      </c>
      <c r="B585" s="131" t="s">
        <v>222</v>
      </c>
      <c r="C585" s="131">
        <v>125</v>
      </c>
      <c r="D585" s="131">
        <v>58.4</v>
      </c>
      <c r="E585" s="131">
        <v>7.3</v>
      </c>
      <c r="F585" s="131">
        <v>125</v>
      </c>
      <c r="G585" s="131">
        <v>58.4</v>
      </c>
      <c r="H585" s="131">
        <v>7.3</v>
      </c>
      <c r="I585" s="131">
        <v>125</v>
      </c>
      <c r="J585" s="131">
        <v>58.4</v>
      </c>
      <c r="K585" s="131">
        <v>7.3</v>
      </c>
      <c r="L585" s="131">
        <v>125</v>
      </c>
      <c r="M585" s="131">
        <v>60.08</v>
      </c>
      <c r="N585" s="131">
        <v>7.6</v>
      </c>
      <c r="O585" s="131">
        <v>29.5</v>
      </c>
    </row>
    <row r="586" spans="1:15" ht="33.75">
      <c r="A586" s="132" t="s">
        <v>426</v>
      </c>
      <c r="B586" s="131" t="s">
        <v>222</v>
      </c>
      <c r="C586" s="131">
        <v>700</v>
      </c>
      <c r="D586" s="131">
        <v>27.85</v>
      </c>
      <c r="E586" s="131">
        <v>19.5</v>
      </c>
      <c r="F586" s="131">
        <v>700</v>
      </c>
      <c r="G586" s="131">
        <v>27.85</v>
      </c>
      <c r="H586" s="131">
        <v>19.5</v>
      </c>
      <c r="I586" s="131">
        <v>700</v>
      </c>
      <c r="J586" s="131">
        <v>27.85</v>
      </c>
      <c r="K586" s="131">
        <v>19.5</v>
      </c>
      <c r="L586" s="131">
        <v>700</v>
      </c>
      <c r="M586" s="131">
        <v>27.85</v>
      </c>
      <c r="N586" s="131">
        <v>19.5</v>
      </c>
      <c r="O586" s="131">
        <v>78</v>
      </c>
    </row>
    <row r="587" spans="1:15" ht="90">
      <c r="A587" s="132" t="s">
        <v>427</v>
      </c>
      <c r="B587" s="131" t="s">
        <v>222</v>
      </c>
      <c r="C587" s="131">
        <v>89</v>
      </c>
      <c r="D587" s="131">
        <v>92.13</v>
      </c>
      <c r="E587" s="131">
        <v>8.2</v>
      </c>
      <c r="F587" s="131">
        <v>87</v>
      </c>
      <c r="G587" s="131">
        <v>93.1</v>
      </c>
      <c r="H587" s="131">
        <v>8.1</v>
      </c>
      <c r="I587" s="131">
        <v>87</v>
      </c>
      <c r="J587" s="131">
        <v>93.1</v>
      </c>
      <c r="K587" s="131">
        <v>8.1</v>
      </c>
      <c r="L587" s="131">
        <v>87</v>
      </c>
      <c r="M587" s="131">
        <v>93.1</v>
      </c>
      <c r="N587" s="131">
        <v>8.1</v>
      </c>
      <c r="O587" s="131">
        <v>32.5</v>
      </c>
    </row>
    <row r="588" spans="1:15" ht="22.5">
      <c r="A588" s="132" t="s">
        <v>428</v>
      </c>
      <c r="B588" s="131" t="s">
        <v>222</v>
      </c>
      <c r="C588" s="131">
        <v>12</v>
      </c>
      <c r="D588" s="131">
        <v>17.5</v>
      </c>
      <c r="E588" s="131">
        <v>0.21</v>
      </c>
      <c r="F588" s="131">
        <v>12</v>
      </c>
      <c r="G588" s="131">
        <v>17.5</v>
      </c>
      <c r="H588" s="131">
        <v>0.21</v>
      </c>
      <c r="I588" s="131">
        <v>12</v>
      </c>
      <c r="J588" s="131">
        <v>17.5</v>
      </c>
      <c r="K588" s="131">
        <v>0.21</v>
      </c>
      <c r="L588" s="131">
        <v>14</v>
      </c>
      <c r="M588" s="131">
        <v>19.28</v>
      </c>
      <c r="N588" s="131">
        <v>0.27</v>
      </c>
      <c r="O588" s="131">
        <v>0.9</v>
      </c>
    </row>
    <row r="589" spans="1:15" ht="78.75">
      <c r="A589" s="132" t="s">
        <v>429</v>
      </c>
      <c r="B589" s="131" t="s">
        <v>222</v>
      </c>
      <c r="C589" s="131">
        <v>125</v>
      </c>
      <c r="D589" s="131">
        <v>42.96</v>
      </c>
      <c r="E589" s="131">
        <v>5.37</v>
      </c>
      <c r="F589" s="131">
        <v>125</v>
      </c>
      <c r="G589" s="131">
        <v>42.96</v>
      </c>
      <c r="H589" s="131">
        <v>5.37</v>
      </c>
      <c r="I589" s="131">
        <v>125</v>
      </c>
      <c r="J589" s="131">
        <v>42.96</v>
      </c>
      <c r="K589" s="131">
        <v>5.37</v>
      </c>
      <c r="L589" s="131">
        <v>125</v>
      </c>
      <c r="M589" s="131">
        <v>43.12</v>
      </c>
      <c r="N589" s="131">
        <v>5.39</v>
      </c>
      <c r="O589" s="131">
        <v>21.5</v>
      </c>
    </row>
    <row r="590" spans="1:15" ht="45">
      <c r="A590" s="132" t="s">
        <v>430</v>
      </c>
      <c r="B590" s="131" t="s">
        <v>222</v>
      </c>
      <c r="C590" s="131">
        <v>187</v>
      </c>
      <c r="D590" s="131">
        <v>14.97</v>
      </c>
      <c r="E590" s="131">
        <v>2.8</v>
      </c>
      <c r="F590" s="131">
        <v>187</v>
      </c>
      <c r="G590" s="131">
        <v>14.97</v>
      </c>
      <c r="H590" s="131">
        <v>2.8</v>
      </c>
      <c r="I590" s="131">
        <v>187</v>
      </c>
      <c r="J590" s="131">
        <v>14.97</v>
      </c>
      <c r="K590" s="131">
        <v>2.8</v>
      </c>
      <c r="L590" s="131">
        <v>189</v>
      </c>
      <c r="M590" s="131">
        <v>15.87</v>
      </c>
      <c r="N590" s="131">
        <v>3</v>
      </c>
      <c r="O590" s="131">
        <v>11.4</v>
      </c>
    </row>
    <row r="591" spans="1:15" ht="112.5">
      <c r="A591" s="132" t="s">
        <v>431</v>
      </c>
      <c r="B591" s="131" t="s">
        <v>222</v>
      </c>
      <c r="C591" s="131">
        <v>1925</v>
      </c>
      <c r="D591" s="131">
        <v>5.84</v>
      </c>
      <c r="E591" s="131">
        <v>11.25</v>
      </c>
      <c r="F591" s="131">
        <v>1925</v>
      </c>
      <c r="G591" s="131">
        <v>5.84</v>
      </c>
      <c r="H591" s="131">
        <v>11.25</v>
      </c>
      <c r="I591" s="131">
        <v>1925</v>
      </c>
      <c r="J591" s="131">
        <v>5.84</v>
      </c>
      <c r="K591" s="131">
        <v>11.25</v>
      </c>
      <c r="L591" s="131">
        <v>1925</v>
      </c>
      <c r="M591" s="131">
        <v>5.84</v>
      </c>
      <c r="N591" s="131">
        <v>11.25</v>
      </c>
      <c r="O591" s="131">
        <v>45</v>
      </c>
    </row>
    <row r="592" spans="1:15" ht="67.5">
      <c r="A592" s="132" t="s">
        <v>432</v>
      </c>
      <c r="B592" s="131" t="s">
        <v>222</v>
      </c>
      <c r="C592" s="131">
        <v>650</v>
      </c>
      <c r="D592" s="131">
        <v>11.53</v>
      </c>
      <c r="E592" s="131">
        <v>7.5</v>
      </c>
      <c r="F592" s="131">
        <v>650</v>
      </c>
      <c r="G592" s="131">
        <v>11.53</v>
      </c>
      <c r="H592" s="131">
        <v>7.5</v>
      </c>
      <c r="I592" s="131">
        <v>650</v>
      </c>
      <c r="J592" s="131">
        <v>11.53</v>
      </c>
      <c r="K592" s="131">
        <v>7.5</v>
      </c>
      <c r="L592" s="131">
        <v>650</v>
      </c>
      <c r="M592" s="131">
        <v>11.53</v>
      </c>
      <c r="N592" s="131">
        <v>7.5</v>
      </c>
      <c r="O592" s="131">
        <v>30</v>
      </c>
    </row>
    <row r="593" spans="1:15" ht="56.25">
      <c r="A593" s="132" t="s">
        <v>433</v>
      </c>
      <c r="B593" s="131" t="s">
        <v>222</v>
      </c>
      <c r="C593" s="131">
        <v>32</v>
      </c>
      <c r="D593" s="131">
        <v>26.8</v>
      </c>
      <c r="E593" s="131">
        <v>0.86</v>
      </c>
      <c r="F593" s="131">
        <v>32</v>
      </c>
      <c r="G593" s="131">
        <v>26.8</v>
      </c>
      <c r="H593" s="131">
        <v>0.86</v>
      </c>
      <c r="I593" s="131">
        <v>32</v>
      </c>
      <c r="J593" s="131">
        <v>26.8</v>
      </c>
      <c r="K593" s="131">
        <v>0.86</v>
      </c>
      <c r="L593" s="131">
        <v>34</v>
      </c>
      <c r="M593" s="131">
        <v>27.06</v>
      </c>
      <c r="N593" s="131">
        <v>0.92</v>
      </c>
      <c r="O593" s="131">
        <v>3.5</v>
      </c>
    </row>
    <row r="594" spans="1:15" ht="22.5">
      <c r="A594" s="132" t="s">
        <v>434</v>
      </c>
      <c r="B594" s="131" t="s">
        <v>222</v>
      </c>
      <c r="C594" s="131">
        <v>6250</v>
      </c>
      <c r="D594" s="131">
        <v>29.6</v>
      </c>
      <c r="E594" s="131">
        <v>185</v>
      </c>
      <c r="F594" s="131">
        <v>6250</v>
      </c>
      <c r="G594" s="131">
        <v>29.6</v>
      </c>
      <c r="H594" s="131">
        <v>185</v>
      </c>
      <c r="I594" s="131">
        <v>6250</v>
      </c>
      <c r="J594" s="131">
        <v>29.6</v>
      </c>
      <c r="K594" s="131">
        <v>185</v>
      </c>
      <c r="L594" s="131">
        <v>6250</v>
      </c>
      <c r="M594" s="131">
        <v>29.6</v>
      </c>
      <c r="N594" s="131">
        <v>185</v>
      </c>
      <c r="O594" s="131">
        <v>740</v>
      </c>
    </row>
    <row r="595" spans="1:15" ht="22.5">
      <c r="A595" s="132" t="s">
        <v>435</v>
      </c>
      <c r="B595" s="131" t="s">
        <v>222</v>
      </c>
      <c r="C595" s="131">
        <v>50</v>
      </c>
      <c r="D595" s="131">
        <v>2650</v>
      </c>
      <c r="E595" s="131">
        <v>132.5</v>
      </c>
      <c r="F595" s="131">
        <v>50</v>
      </c>
      <c r="G595" s="131">
        <v>2650</v>
      </c>
      <c r="H595" s="131">
        <v>132.5</v>
      </c>
      <c r="I595" s="131">
        <v>50</v>
      </c>
      <c r="J595" s="131">
        <v>2650</v>
      </c>
      <c r="K595" s="131">
        <v>132.5</v>
      </c>
      <c r="L595" s="131">
        <v>50</v>
      </c>
      <c r="M595" s="131">
        <v>2650</v>
      </c>
      <c r="N595" s="131">
        <v>132.5</v>
      </c>
      <c r="O595" s="131">
        <v>530</v>
      </c>
    </row>
    <row r="596" spans="1:15" ht="22.5">
      <c r="A596" s="132" t="s">
        <v>436</v>
      </c>
      <c r="B596" s="131" t="s">
        <v>437</v>
      </c>
      <c r="C596" s="131">
        <v>1000</v>
      </c>
      <c r="D596" s="131">
        <v>0.3</v>
      </c>
      <c r="E596" s="131">
        <v>0.3</v>
      </c>
      <c r="F596" s="131">
        <v>1000</v>
      </c>
      <c r="G596" s="131">
        <v>0.3</v>
      </c>
      <c r="H596" s="131">
        <v>0.3</v>
      </c>
      <c r="I596" s="131">
        <v>1000</v>
      </c>
      <c r="J596" s="131">
        <v>0.3</v>
      </c>
      <c r="K596" s="131">
        <v>0.3</v>
      </c>
      <c r="L596" s="131">
        <v>1000</v>
      </c>
      <c r="M596" s="131">
        <v>0.3</v>
      </c>
      <c r="N596" s="131">
        <v>0.3</v>
      </c>
      <c r="O596" s="131">
        <v>1.2</v>
      </c>
    </row>
    <row r="597" spans="1:15" ht="12.75">
      <c r="A597" s="132" t="s">
        <v>397</v>
      </c>
      <c r="B597" s="131"/>
      <c r="C597" s="131"/>
      <c r="D597" s="131"/>
      <c r="E597" s="131">
        <v>87.5</v>
      </c>
      <c r="F597" s="131"/>
      <c r="G597" s="131"/>
      <c r="H597" s="131">
        <v>87.5</v>
      </c>
      <c r="I597" s="131"/>
      <c r="J597" s="131"/>
      <c r="K597" s="131">
        <v>87.5</v>
      </c>
      <c r="L597" s="131"/>
      <c r="M597" s="131"/>
      <c r="N597" s="131">
        <v>87.5</v>
      </c>
      <c r="O597" s="131">
        <v>350</v>
      </c>
    </row>
    <row r="598" spans="1:15" ht="45">
      <c r="A598" s="132" t="s">
        <v>438</v>
      </c>
      <c r="B598" s="131" t="s">
        <v>437</v>
      </c>
      <c r="C598" s="131">
        <v>4000</v>
      </c>
      <c r="D598" s="131">
        <v>56.25</v>
      </c>
      <c r="E598" s="131">
        <v>225</v>
      </c>
      <c r="F598" s="131">
        <v>4000</v>
      </c>
      <c r="G598" s="131">
        <v>56.25</v>
      </c>
      <c r="H598" s="131">
        <v>225</v>
      </c>
      <c r="I598" s="131">
        <v>4000</v>
      </c>
      <c r="J598" s="131">
        <v>56.25</v>
      </c>
      <c r="K598" s="131">
        <v>225</v>
      </c>
      <c r="L598" s="131">
        <v>4000</v>
      </c>
      <c r="M598" s="131">
        <v>56.25</v>
      </c>
      <c r="N598" s="131">
        <v>225</v>
      </c>
      <c r="O598" s="131">
        <v>900</v>
      </c>
    </row>
    <row r="599" spans="1:15" ht="56.25">
      <c r="A599" s="132" t="s">
        <v>439</v>
      </c>
      <c r="B599" s="131" t="s">
        <v>222</v>
      </c>
      <c r="C599" s="131">
        <v>50</v>
      </c>
      <c r="D599" s="131">
        <v>87.4</v>
      </c>
      <c r="E599" s="131">
        <v>4.37</v>
      </c>
      <c r="F599" s="131">
        <v>50</v>
      </c>
      <c r="G599" s="131">
        <v>87.4</v>
      </c>
      <c r="H599" s="131">
        <v>4.37</v>
      </c>
      <c r="I599" s="131">
        <v>50</v>
      </c>
      <c r="J599" s="131">
        <v>87.4</v>
      </c>
      <c r="K599" s="131">
        <v>4.37</v>
      </c>
      <c r="L599" s="131">
        <v>50</v>
      </c>
      <c r="M599" s="131">
        <v>87.8</v>
      </c>
      <c r="N599" s="131">
        <v>4.39</v>
      </c>
      <c r="O599" s="131">
        <v>17.5</v>
      </c>
    </row>
    <row r="600" spans="1:15" ht="67.5">
      <c r="A600" s="132" t="s">
        <v>440</v>
      </c>
      <c r="B600" s="131" t="s">
        <v>222</v>
      </c>
      <c r="C600" s="131">
        <v>45</v>
      </c>
      <c r="D600" s="131">
        <v>160.44</v>
      </c>
      <c r="E600" s="131">
        <v>7.22</v>
      </c>
      <c r="F600" s="131">
        <v>45</v>
      </c>
      <c r="G600" s="131">
        <v>160.44</v>
      </c>
      <c r="H600" s="131">
        <v>7.22</v>
      </c>
      <c r="I600" s="131">
        <v>45</v>
      </c>
      <c r="J600" s="131">
        <v>160.44</v>
      </c>
      <c r="K600" s="131">
        <v>7.22</v>
      </c>
      <c r="L600" s="131">
        <v>45</v>
      </c>
      <c r="M600" s="131">
        <v>160.88</v>
      </c>
      <c r="N600" s="131">
        <v>7.24</v>
      </c>
      <c r="O600" s="131">
        <v>28.9</v>
      </c>
    </row>
    <row r="601" spans="1:15" ht="90">
      <c r="A601" s="132" t="s">
        <v>441</v>
      </c>
      <c r="B601" s="131" t="s">
        <v>222</v>
      </c>
      <c r="C601" s="131">
        <v>455</v>
      </c>
      <c r="D601" s="131">
        <v>224.17</v>
      </c>
      <c r="E601" s="131">
        <v>102</v>
      </c>
      <c r="F601" s="131">
        <v>455</v>
      </c>
      <c r="G601" s="131">
        <v>224.17</v>
      </c>
      <c r="H601" s="131">
        <v>102</v>
      </c>
      <c r="I601" s="131">
        <v>455</v>
      </c>
      <c r="J601" s="131">
        <v>224.17</v>
      </c>
      <c r="K601" s="131">
        <v>102</v>
      </c>
      <c r="L601" s="131">
        <v>455</v>
      </c>
      <c r="M601" s="131">
        <v>228.57</v>
      </c>
      <c r="N601" s="131">
        <v>104</v>
      </c>
      <c r="O601" s="131">
        <v>410</v>
      </c>
    </row>
    <row r="602" spans="1:15" ht="56.25">
      <c r="A602" s="132" t="s">
        <v>442</v>
      </c>
      <c r="B602" s="131" t="s">
        <v>222</v>
      </c>
      <c r="C602" s="131">
        <v>14</v>
      </c>
      <c r="D602" s="131">
        <v>143.57</v>
      </c>
      <c r="E602" s="131">
        <v>2.01</v>
      </c>
      <c r="F602" s="131">
        <v>12</v>
      </c>
      <c r="G602" s="131">
        <v>152.5</v>
      </c>
      <c r="H602" s="131">
        <v>1.83</v>
      </c>
      <c r="I602" s="131">
        <v>12</v>
      </c>
      <c r="J602" s="131">
        <v>152.5</v>
      </c>
      <c r="K602" s="131">
        <v>1.83</v>
      </c>
      <c r="L602" s="131">
        <v>12</v>
      </c>
      <c r="M602" s="131">
        <v>152.5</v>
      </c>
      <c r="N602" s="131">
        <v>1.83</v>
      </c>
      <c r="O602" s="131">
        <v>7.5</v>
      </c>
    </row>
    <row r="603" spans="1:15" ht="202.5">
      <c r="A603" s="132" t="s">
        <v>443</v>
      </c>
      <c r="B603" s="131" t="s">
        <v>222</v>
      </c>
      <c r="C603" s="131">
        <v>325</v>
      </c>
      <c r="D603" s="131">
        <v>40.77</v>
      </c>
      <c r="E603" s="131">
        <v>13.25</v>
      </c>
      <c r="F603" s="131">
        <v>325</v>
      </c>
      <c r="G603" s="131">
        <v>40.77</v>
      </c>
      <c r="H603" s="131">
        <v>13.25</v>
      </c>
      <c r="I603" s="131">
        <v>325</v>
      </c>
      <c r="J603" s="131">
        <v>40.77</v>
      </c>
      <c r="K603" s="131">
        <v>13.25</v>
      </c>
      <c r="L603" s="131">
        <v>325</v>
      </c>
      <c r="M603" s="131">
        <v>40.77</v>
      </c>
      <c r="N603" s="131">
        <v>13.25</v>
      </c>
      <c r="O603" s="131">
        <v>53</v>
      </c>
    </row>
    <row r="604" spans="1:15" ht="112.5">
      <c r="A604" s="132" t="s">
        <v>444</v>
      </c>
      <c r="B604" s="131" t="s">
        <v>222</v>
      </c>
      <c r="C604" s="131">
        <v>4250</v>
      </c>
      <c r="D604" s="131">
        <v>7.94</v>
      </c>
      <c r="E604" s="131">
        <v>33.75</v>
      </c>
      <c r="F604" s="131">
        <v>4250</v>
      </c>
      <c r="G604" s="131">
        <v>7.94</v>
      </c>
      <c r="H604" s="131">
        <v>33.75</v>
      </c>
      <c r="I604" s="131">
        <v>4250</v>
      </c>
      <c r="J604" s="131">
        <v>7.94</v>
      </c>
      <c r="K604" s="131">
        <v>33.75</v>
      </c>
      <c r="L604" s="131">
        <v>4250</v>
      </c>
      <c r="M604" s="131">
        <v>7.94</v>
      </c>
      <c r="N604" s="131">
        <v>33.75</v>
      </c>
      <c r="O604" s="131">
        <v>135</v>
      </c>
    </row>
    <row r="605" spans="1:15" ht="123.75">
      <c r="A605" s="132" t="s">
        <v>445</v>
      </c>
      <c r="B605" s="131" t="s">
        <v>446</v>
      </c>
      <c r="C605" s="131">
        <v>5</v>
      </c>
      <c r="D605" s="131">
        <v>5500</v>
      </c>
      <c r="E605" s="131">
        <v>27.5</v>
      </c>
      <c r="F605" s="131">
        <v>5</v>
      </c>
      <c r="G605" s="131">
        <v>5500</v>
      </c>
      <c r="H605" s="131">
        <v>27.5</v>
      </c>
      <c r="I605" s="131">
        <v>5</v>
      </c>
      <c r="J605" s="131">
        <v>5500</v>
      </c>
      <c r="K605" s="131">
        <v>27.5</v>
      </c>
      <c r="L605" s="131">
        <v>5</v>
      </c>
      <c r="M605" s="131">
        <v>5500</v>
      </c>
      <c r="N605" s="131">
        <v>27.5</v>
      </c>
      <c r="O605" s="131">
        <v>110</v>
      </c>
    </row>
    <row r="606" spans="1:15" ht="12.75">
      <c r="A606" s="132" t="s">
        <v>397</v>
      </c>
      <c r="B606" s="131"/>
      <c r="C606" s="131"/>
      <c r="D606" s="131"/>
      <c r="E606" s="131">
        <v>80</v>
      </c>
      <c r="F606" s="131"/>
      <c r="G606" s="131"/>
      <c r="H606" s="131">
        <v>80</v>
      </c>
      <c r="I606" s="131"/>
      <c r="J606" s="131"/>
      <c r="K606" s="131">
        <v>80</v>
      </c>
      <c r="L606" s="131"/>
      <c r="M606" s="131"/>
      <c r="N606" s="131">
        <v>80</v>
      </c>
      <c r="O606" s="131">
        <v>320</v>
      </c>
    </row>
    <row r="607" spans="1:15" ht="22.5">
      <c r="A607" s="132" t="s">
        <v>11</v>
      </c>
      <c r="B607" s="131" t="s">
        <v>9</v>
      </c>
      <c r="C607" s="131">
        <v>875</v>
      </c>
      <c r="D607" s="131">
        <v>9.14</v>
      </c>
      <c r="E607" s="131">
        <v>8</v>
      </c>
      <c r="F607" s="131">
        <v>875</v>
      </c>
      <c r="G607" s="131">
        <v>9.14</v>
      </c>
      <c r="H607" s="131">
        <v>8</v>
      </c>
      <c r="I607" s="131">
        <v>875</v>
      </c>
      <c r="J607" s="131">
        <v>9.14</v>
      </c>
      <c r="K607" s="131">
        <v>8</v>
      </c>
      <c r="L607" s="131">
        <v>875</v>
      </c>
      <c r="M607" s="131">
        <v>9.14</v>
      </c>
      <c r="N607" s="131">
        <v>8</v>
      </c>
      <c r="O607" s="131">
        <v>32</v>
      </c>
    </row>
    <row r="608" spans="1:15" ht="22.5">
      <c r="A608" s="132" t="s">
        <v>447</v>
      </c>
      <c r="B608" s="131" t="s">
        <v>9</v>
      </c>
      <c r="C608" s="131">
        <v>150</v>
      </c>
      <c r="D608" s="131">
        <v>13</v>
      </c>
      <c r="E608" s="131">
        <v>1.95</v>
      </c>
      <c r="F608" s="131">
        <v>150</v>
      </c>
      <c r="G608" s="131">
        <v>13</v>
      </c>
      <c r="H608" s="131">
        <v>1.95</v>
      </c>
      <c r="I608" s="131">
        <v>150</v>
      </c>
      <c r="J608" s="131">
        <v>13</v>
      </c>
      <c r="K608" s="131">
        <v>1.95</v>
      </c>
      <c r="L608" s="131">
        <v>150</v>
      </c>
      <c r="M608" s="131">
        <v>13</v>
      </c>
      <c r="N608" s="131">
        <v>1.95</v>
      </c>
      <c r="O608" s="131">
        <v>7.8</v>
      </c>
    </row>
    <row r="609" spans="1:15" ht="90">
      <c r="A609" s="132" t="s">
        <v>448</v>
      </c>
      <c r="B609" s="131" t="s">
        <v>222</v>
      </c>
      <c r="C609" s="131">
        <v>450</v>
      </c>
      <c r="D609" s="131">
        <v>55.55</v>
      </c>
      <c r="E609" s="131">
        <v>25</v>
      </c>
      <c r="F609" s="131">
        <v>450</v>
      </c>
      <c r="G609" s="131">
        <v>55.55</v>
      </c>
      <c r="H609" s="131">
        <v>25</v>
      </c>
      <c r="I609" s="131">
        <v>450</v>
      </c>
      <c r="J609" s="131">
        <v>55.55</v>
      </c>
      <c r="K609" s="131">
        <v>25</v>
      </c>
      <c r="L609" s="131">
        <v>450</v>
      </c>
      <c r="M609" s="131">
        <v>55.55</v>
      </c>
      <c r="N609" s="131">
        <v>25</v>
      </c>
      <c r="O609" s="131">
        <v>100</v>
      </c>
    </row>
    <row r="610" spans="1:15" ht="90">
      <c r="A610" s="132" t="s">
        <v>449</v>
      </c>
      <c r="B610" s="131" t="s">
        <v>222</v>
      </c>
      <c r="C610" s="131">
        <v>125</v>
      </c>
      <c r="D610" s="131">
        <v>48.96</v>
      </c>
      <c r="E610" s="131">
        <v>6.12</v>
      </c>
      <c r="F610" s="131">
        <v>125</v>
      </c>
      <c r="G610" s="131">
        <v>48.96</v>
      </c>
      <c r="H610" s="131">
        <v>6.12</v>
      </c>
      <c r="I610" s="131">
        <v>125</v>
      </c>
      <c r="J610" s="131">
        <v>48.96</v>
      </c>
      <c r="K610" s="131">
        <v>6.12</v>
      </c>
      <c r="L610" s="131">
        <v>125</v>
      </c>
      <c r="M610" s="131">
        <v>49.12</v>
      </c>
      <c r="N610" s="131">
        <v>6.14</v>
      </c>
      <c r="O610" s="131">
        <v>24.5</v>
      </c>
    </row>
    <row r="611" spans="1:15" ht="12.75">
      <c r="A611" s="132" t="s">
        <v>397</v>
      </c>
      <c r="B611" s="131"/>
      <c r="C611" s="131"/>
      <c r="D611" s="131"/>
      <c r="E611" s="131">
        <v>4.75</v>
      </c>
      <c r="F611" s="131"/>
      <c r="G611" s="131"/>
      <c r="H611" s="131">
        <v>4.75</v>
      </c>
      <c r="I611" s="131"/>
      <c r="J611" s="131"/>
      <c r="K611" s="131">
        <v>4.75</v>
      </c>
      <c r="L611" s="131"/>
      <c r="M611" s="131"/>
      <c r="N611" s="131">
        <v>4.75</v>
      </c>
      <c r="O611" s="131">
        <v>19</v>
      </c>
    </row>
    <row r="612" spans="1:15" ht="22.5">
      <c r="A612" s="252" t="s">
        <v>450</v>
      </c>
      <c r="B612" s="295"/>
      <c r="C612" s="295"/>
      <c r="D612" s="295"/>
      <c r="E612" s="295"/>
      <c r="F612" s="295"/>
      <c r="G612" s="295"/>
      <c r="H612" s="295"/>
      <c r="I612" s="295"/>
      <c r="J612" s="295"/>
      <c r="K612" s="295"/>
      <c r="L612" s="295"/>
      <c r="M612" s="295"/>
      <c r="N612" s="295"/>
      <c r="O612" s="271">
        <v>351.43</v>
      </c>
    </row>
    <row r="613" spans="1:15" ht="56.25">
      <c r="A613" s="252" t="s">
        <v>451</v>
      </c>
      <c r="B613" s="295"/>
      <c r="C613" s="295"/>
      <c r="D613" s="295"/>
      <c r="E613" s="295"/>
      <c r="F613" s="295"/>
      <c r="G613" s="295"/>
      <c r="H613" s="295"/>
      <c r="I613" s="295"/>
      <c r="J613" s="295"/>
      <c r="K613" s="295"/>
      <c r="L613" s="295"/>
      <c r="M613" s="295"/>
      <c r="N613" s="295"/>
      <c r="O613" s="271"/>
    </row>
    <row r="614" spans="1:15" ht="45">
      <c r="A614" s="132" t="s">
        <v>452</v>
      </c>
      <c r="B614" s="131" t="s">
        <v>9</v>
      </c>
      <c r="C614" s="131">
        <v>15</v>
      </c>
      <c r="D614" s="131">
        <v>2796.6</v>
      </c>
      <c r="E614" s="131">
        <v>41.95</v>
      </c>
      <c r="F614" s="131"/>
      <c r="G614" s="131"/>
      <c r="H614" s="131"/>
      <c r="I614" s="131">
        <v>15</v>
      </c>
      <c r="J614" s="131">
        <v>2796.6</v>
      </c>
      <c r="K614" s="131">
        <v>41.95</v>
      </c>
      <c r="L614" s="131"/>
      <c r="M614" s="131"/>
      <c r="N614" s="131"/>
      <c r="O614" s="131">
        <v>83.9</v>
      </c>
    </row>
    <row r="615" spans="1:15" ht="12.75">
      <c r="A615" s="132" t="s">
        <v>397</v>
      </c>
      <c r="B615" s="131"/>
      <c r="C615" s="131"/>
      <c r="D615" s="131"/>
      <c r="E615" s="131">
        <v>26</v>
      </c>
      <c r="F615" s="131"/>
      <c r="G615" s="131"/>
      <c r="H615" s="131">
        <v>26</v>
      </c>
      <c r="I615" s="131"/>
      <c r="J615" s="131"/>
      <c r="K615" s="131">
        <v>26</v>
      </c>
      <c r="L615" s="131"/>
      <c r="M615" s="131"/>
      <c r="N615" s="131">
        <v>27</v>
      </c>
      <c r="O615" s="131">
        <v>105</v>
      </c>
    </row>
    <row r="616" spans="1:15" ht="45">
      <c r="A616" s="132" t="s">
        <v>453</v>
      </c>
      <c r="B616" s="131" t="s">
        <v>454</v>
      </c>
      <c r="C616" s="131">
        <v>15000</v>
      </c>
      <c r="D616" s="131">
        <v>1.8</v>
      </c>
      <c r="E616" s="131">
        <v>27</v>
      </c>
      <c r="F616" s="131">
        <v>15000</v>
      </c>
      <c r="G616" s="131">
        <v>1.8</v>
      </c>
      <c r="H616" s="131">
        <v>27</v>
      </c>
      <c r="I616" s="131">
        <v>15000</v>
      </c>
      <c r="J616" s="131">
        <v>1.8</v>
      </c>
      <c r="K616" s="131">
        <v>27</v>
      </c>
      <c r="L616" s="131">
        <v>15000</v>
      </c>
      <c r="M616" s="131">
        <v>1.8</v>
      </c>
      <c r="N616" s="131">
        <v>27</v>
      </c>
      <c r="O616" s="131">
        <v>108</v>
      </c>
    </row>
    <row r="617" spans="1:15" ht="45">
      <c r="A617" s="132" t="s">
        <v>455</v>
      </c>
      <c r="B617" s="131" t="s">
        <v>9</v>
      </c>
      <c r="C617" s="131">
        <v>25</v>
      </c>
      <c r="D617" s="131">
        <v>5.2</v>
      </c>
      <c r="E617" s="131">
        <v>0.13</v>
      </c>
      <c r="F617" s="131">
        <v>25</v>
      </c>
      <c r="G617" s="131">
        <v>5.2</v>
      </c>
      <c r="H617" s="131">
        <v>0.13</v>
      </c>
      <c r="I617" s="131">
        <v>25</v>
      </c>
      <c r="J617" s="131">
        <v>5.2</v>
      </c>
      <c r="K617" s="131">
        <v>0.13</v>
      </c>
      <c r="L617" s="131">
        <v>25</v>
      </c>
      <c r="M617" s="131">
        <v>5.6</v>
      </c>
      <c r="N617" s="131">
        <v>0.14</v>
      </c>
      <c r="O617" s="131">
        <v>0.53</v>
      </c>
    </row>
    <row r="618" spans="1:15" ht="12.75">
      <c r="A618" s="132" t="s">
        <v>397</v>
      </c>
      <c r="B618" s="131"/>
      <c r="C618" s="131"/>
      <c r="D618" s="131"/>
      <c r="E618" s="131">
        <v>13</v>
      </c>
      <c r="F618" s="131"/>
      <c r="G618" s="131"/>
      <c r="H618" s="131">
        <v>13</v>
      </c>
      <c r="I618" s="131"/>
      <c r="J618" s="131"/>
      <c r="K618" s="131">
        <v>13</v>
      </c>
      <c r="L618" s="131"/>
      <c r="M618" s="131"/>
      <c r="N618" s="131">
        <v>15</v>
      </c>
      <c r="O618" s="131">
        <v>54</v>
      </c>
    </row>
    <row r="619" spans="1:15" ht="22.5">
      <c r="A619" s="252" t="s">
        <v>456</v>
      </c>
      <c r="B619" s="271"/>
      <c r="C619" s="271"/>
      <c r="D619" s="271"/>
      <c r="E619" s="271"/>
      <c r="F619" s="271"/>
      <c r="G619" s="271"/>
      <c r="H619" s="271"/>
      <c r="I619" s="271"/>
      <c r="J619" s="271"/>
      <c r="K619" s="271"/>
      <c r="L619" s="271"/>
      <c r="M619" s="271"/>
      <c r="N619" s="271"/>
      <c r="O619" s="271">
        <v>83.5</v>
      </c>
    </row>
    <row r="620" spans="1:15" ht="67.5">
      <c r="A620" s="252" t="s">
        <v>457</v>
      </c>
      <c r="B620" s="271"/>
      <c r="C620" s="271"/>
      <c r="D620" s="271"/>
      <c r="E620" s="271"/>
      <c r="F620" s="271"/>
      <c r="G620" s="271"/>
      <c r="H620" s="271"/>
      <c r="I620" s="271"/>
      <c r="J620" s="271"/>
      <c r="K620" s="271"/>
      <c r="L620" s="271"/>
      <c r="M620" s="271"/>
      <c r="N620" s="271"/>
      <c r="O620" s="271"/>
    </row>
    <row r="621" spans="1:15" ht="12.75">
      <c r="A621" s="132" t="s">
        <v>397</v>
      </c>
      <c r="B621" s="131"/>
      <c r="C621" s="131"/>
      <c r="D621" s="131"/>
      <c r="E621" s="131">
        <v>17.5</v>
      </c>
      <c r="F621" s="131"/>
      <c r="G621" s="131"/>
      <c r="H621" s="131">
        <v>17.5</v>
      </c>
      <c r="I621" s="131"/>
      <c r="J621" s="131"/>
      <c r="K621" s="131">
        <v>17.5</v>
      </c>
      <c r="L621" s="131"/>
      <c r="M621" s="131"/>
      <c r="N621" s="131">
        <v>17.5</v>
      </c>
      <c r="O621" s="131">
        <v>70</v>
      </c>
    </row>
    <row r="622" spans="1:15" ht="22.5">
      <c r="A622" s="132" t="s">
        <v>458</v>
      </c>
      <c r="B622" s="131" t="s">
        <v>333</v>
      </c>
      <c r="C622" s="131">
        <v>7.5</v>
      </c>
      <c r="D622" s="131">
        <v>449.33</v>
      </c>
      <c r="E622" s="131">
        <v>3.37</v>
      </c>
      <c r="F622" s="131">
        <v>7.5</v>
      </c>
      <c r="G622" s="131">
        <v>449.33</v>
      </c>
      <c r="H622" s="131">
        <v>3.37</v>
      </c>
      <c r="I622" s="131">
        <v>7.5</v>
      </c>
      <c r="J622" s="131">
        <v>449.33</v>
      </c>
      <c r="K622" s="131">
        <v>3.37</v>
      </c>
      <c r="L622" s="131">
        <v>7.5</v>
      </c>
      <c r="M622" s="131">
        <v>452</v>
      </c>
      <c r="N622" s="131">
        <v>3.39</v>
      </c>
      <c r="O622" s="131">
        <v>13.5</v>
      </c>
    </row>
    <row r="623" spans="1:15" ht="22.5">
      <c r="A623" s="252" t="s">
        <v>459</v>
      </c>
      <c r="B623" s="271"/>
      <c r="C623" s="271"/>
      <c r="D623" s="271"/>
      <c r="E623" s="271"/>
      <c r="F623" s="271"/>
      <c r="G623" s="271"/>
      <c r="H623" s="271"/>
      <c r="I623" s="271"/>
      <c r="J623" s="271"/>
      <c r="K623" s="271"/>
      <c r="L623" s="271"/>
      <c r="M623" s="271"/>
      <c r="N623" s="271"/>
      <c r="O623" s="271">
        <v>6.76</v>
      </c>
    </row>
    <row r="624" spans="1:15" ht="56.25">
      <c r="A624" s="252" t="s">
        <v>460</v>
      </c>
      <c r="B624" s="271"/>
      <c r="C624" s="271"/>
      <c r="D624" s="271"/>
      <c r="E624" s="271"/>
      <c r="F624" s="271"/>
      <c r="G624" s="271"/>
      <c r="H624" s="271"/>
      <c r="I624" s="271"/>
      <c r="J624" s="271"/>
      <c r="K624" s="271"/>
      <c r="L624" s="271"/>
      <c r="M624" s="271"/>
      <c r="N624" s="271"/>
      <c r="O624" s="271"/>
    </row>
    <row r="625" spans="1:15" ht="78.75">
      <c r="A625" s="132" t="s">
        <v>461</v>
      </c>
      <c r="B625" s="131" t="s">
        <v>9</v>
      </c>
      <c r="C625" s="131"/>
      <c r="D625" s="131"/>
      <c r="E625" s="131"/>
      <c r="F625" s="131">
        <v>2</v>
      </c>
      <c r="G625" s="131">
        <v>130</v>
      </c>
      <c r="H625" s="131">
        <v>0.26</v>
      </c>
      <c r="I625" s="131"/>
      <c r="J625" s="131"/>
      <c r="K625" s="131"/>
      <c r="L625" s="131"/>
      <c r="M625" s="131"/>
      <c r="N625" s="131"/>
      <c r="O625" s="131">
        <v>0.26</v>
      </c>
    </row>
    <row r="626" spans="1:15" ht="12.75">
      <c r="A626" s="132" t="s">
        <v>397</v>
      </c>
      <c r="B626" s="131"/>
      <c r="C626" s="131"/>
      <c r="D626" s="131"/>
      <c r="E626" s="131">
        <v>3.2</v>
      </c>
      <c r="F626" s="131"/>
      <c r="G626" s="131"/>
      <c r="H626" s="131"/>
      <c r="I626" s="131"/>
      <c r="J626" s="131"/>
      <c r="K626" s="131">
        <v>3.3</v>
      </c>
      <c r="L626" s="131"/>
      <c r="M626" s="131"/>
      <c r="N626" s="131"/>
      <c r="O626" s="131">
        <v>6.5</v>
      </c>
    </row>
    <row r="627" spans="1:15" ht="22.5">
      <c r="A627" s="252" t="s">
        <v>462</v>
      </c>
      <c r="B627" s="271"/>
      <c r="C627" s="271"/>
      <c r="D627" s="271"/>
      <c r="E627" s="271"/>
      <c r="F627" s="271"/>
      <c r="G627" s="271"/>
      <c r="H627" s="271"/>
      <c r="I627" s="271"/>
      <c r="J627" s="271"/>
      <c r="K627" s="271"/>
      <c r="L627" s="271"/>
      <c r="M627" s="271"/>
      <c r="N627" s="271"/>
      <c r="O627" s="271">
        <v>64</v>
      </c>
    </row>
    <row r="628" spans="1:15" ht="78.75">
      <c r="A628" s="252" t="s">
        <v>463</v>
      </c>
      <c r="B628" s="271"/>
      <c r="C628" s="271"/>
      <c r="D628" s="271"/>
      <c r="E628" s="271"/>
      <c r="F628" s="271"/>
      <c r="G628" s="271"/>
      <c r="H628" s="271"/>
      <c r="I628" s="271"/>
      <c r="J628" s="271"/>
      <c r="K628" s="271"/>
      <c r="L628" s="271"/>
      <c r="M628" s="271"/>
      <c r="N628" s="271"/>
      <c r="O628" s="271"/>
    </row>
    <row r="629" spans="1:15" ht="157.5">
      <c r="A629" s="132" t="s">
        <v>464</v>
      </c>
      <c r="B629" s="131" t="s">
        <v>9</v>
      </c>
      <c r="C629" s="131">
        <v>20</v>
      </c>
      <c r="D629" s="131">
        <v>175</v>
      </c>
      <c r="E629" s="131">
        <v>3.5</v>
      </c>
      <c r="F629" s="131">
        <v>20</v>
      </c>
      <c r="G629" s="131">
        <v>175</v>
      </c>
      <c r="H629" s="131">
        <v>3.5</v>
      </c>
      <c r="I629" s="131">
        <v>20</v>
      </c>
      <c r="J629" s="131">
        <v>175</v>
      </c>
      <c r="K629" s="131">
        <v>3.5</v>
      </c>
      <c r="L629" s="131">
        <v>20</v>
      </c>
      <c r="M629" s="131">
        <v>175</v>
      </c>
      <c r="N629" s="131">
        <v>3.5</v>
      </c>
      <c r="O629" s="131">
        <v>14</v>
      </c>
    </row>
    <row r="630" spans="1:15" ht="12.75">
      <c r="A630" s="132" t="s">
        <v>397</v>
      </c>
      <c r="B630" s="131"/>
      <c r="C630" s="131"/>
      <c r="D630" s="131"/>
      <c r="E630" s="131">
        <v>12.5</v>
      </c>
      <c r="F630" s="131"/>
      <c r="G630" s="131"/>
      <c r="H630" s="131">
        <v>12.5</v>
      </c>
      <c r="I630" s="131"/>
      <c r="J630" s="131"/>
      <c r="K630" s="131">
        <v>12.5</v>
      </c>
      <c r="L630" s="131"/>
      <c r="M630" s="131"/>
      <c r="N630" s="131">
        <v>12.5</v>
      </c>
      <c r="O630" s="131">
        <v>50</v>
      </c>
    </row>
    <row r="631" spans="1:15" ht="22.5">
      <c r="A631" s="252" t="s">
        <v>465</v>
      </c>
      <c r="B631" s="271"/>
      <c r="C631" s="271"/>
      <c r="D631" s="271"/>
      <c r="E631" s="271"/>
      <c r="F631" s="271"/>
      <c r="G631" s="271"/>
      <c r="H631" s="271"/>
      <c r="I631" s="271"/>
      <c r="J631" s="271"/>
      <c r="K631" s="271"/>
      <c r="L631" s="271"/>
      <c r="M631" s="271"/>
      <c r="N631" s="271"/>
      <c r="O631" s="271">
        <v>975.4</v>
      </c>
    </row>
    <row r="632" spans="1:15" ht="67.5">
      <c r="A632" s="252" t="s">
        <v>466</v>
      </c>
      <c r="B632" s="271"/>
      <c r="C632" s="271"/>
      <c r="D632" s="271"/>
      <c r="E632" s="271"/>
      <c r="F632" s="271"/>
      <c r="G632" s="271"/>
      <c r="H632" s="271"/>
      <c r="I632" s="271"/>
      <c r="J632" s="271"/>
      <c r="K632" s="271"/>
      <c r="L632" s="271"/>
      <c r="M632" s="271"/>
      <c r="N632" s="271"/>
      <c r="O632" s="271"/>
    </row>
    <row r="633" spans="1:15" ht="146.25">
      <c r="A633" s="132" t="s">
        <v>467</v>
      </c>
      <c r="B633" s="131" t="s">
        <v>468</v>
      </c>
      <c r="C633" s="131">
        <v>3</v>
      </c>
      <c r="D633" s="131">
        <v>12000</v>
      </c>
      <c r="E633" s="131">
        <v>36</v>
      </c>
      <c r="F633" s="131"/>
      <c r="G633" s="131"/>
      <c r="H633" s="131"/>
      <c r="I633" s="131">
        <v>3</v>
      </c>
      <c r="J633" s="131">
        <v>16500</v>
      </c>
      <c r="K633" s="131">
        <v>49.5</v>
      </c>
      <c r="L633" s="131">
        <v>3</v>
      </c>
      <c r="M633" s="131">
        <v>16500</v>
      </c>
      <c r="N633" s="131">
        <v>49.5</v>
      </c>
      <c r="O633" s="131">
        <v>135</v>
      </c>
    </row>
    <row r="634" spans="1:15" ht="12.75">
      <c r="A634" s="132" t="s">
        <v>196</v>
      </c>
      <c r="B634" s="131" t="s">
        <v>9</v>
      </c>
      <c r="C634" s="131">
        <v>3</v>
      </c>
      <c r="D634" s="131">
        <v>6000</v>
      </c>
      <c r="E634" s="131">
        <v>18</v>
      </c>
      <c r="F634" s="131"/>
      <c r="G634" s="131"/>
      <c r="H634" s="131"/>
      <c r="I634" s="131">
        <v>3</v>
      </c>
      <c r="J634" s="131">
        <v>6000</v>
      </c>
      <c r="K634" s="131">
        <v>18</v>
      </c>
      <c r="L634" s="131"/>
      <c r="M634" s="131"/>
      <c r="N634" s="131"/>
      <c r="O634" s="131">
        <v>36</v>
      </c>
    </row>
    <row r="635" spans="1:15" ht="12.75">
      <c r="A635" s="132" t="s">
        <v>397</v>
      </c>
      <c r="B635" s="131"/>
      <c r="C635" s="131"/>
      <c r="D635" s="131"/>
      <c r="E635" s="131">
        <v>50</v>
      </c>
      <c r="F635" s="131"/>
      <c r="G635" s="131"/>
      <c r="H635" s="131"/>
      <c r="I635" s="131"/>
      <c r="J635" s="131"/>
      <c r="K635" s="131"/>
      <c r="L635" s="131"/>
      <c r="M635" s="131"/>
      <c r="N635" s="131">
        <v>50</v>
      </c>
      <c r="O635" s="131">
        <v>100</v>
      </c>
    </row>
    <row r="636" spans="1:15" ht="45">
      <c r="A636" s="132" t="s">
        <v>469</v>
      </c>
      <c r="B636" s="131" t="s">
        <v>9</v>
      </c>
      <c r="C636" s="131">
        <v>15</v>
      </c>
      <c r="D636" s="131">
        <v>64.66</v>
      </c>
      <c r="E636" s="131">
        <v>0.97</v>
      </c>
      <c r="F636" s="131">
        <v>15</v>
      </c>
      <c r="G636" s="131">
        <v>64.66</v>
      </c>
      <c r="H636" s="131">
        <v>0.97</v>
      </c>
      <c r="I636" s="131">
        <v>15</v>
      </c>
      <c r="J636" s="131">
        <v>64.66</v>
      </c>
      <c r="K636" s="131">
        <v>0.97</v>
      </c>
      <c r="L636" s="131">
        <v>15</v>
      </c>
      <c r="M636" s="131">
        <v>66</v>
      </c>
      <c r="N636" s="131">
        <v>0.99</v>
      </c>
      <c r="O636" s="131">
        <v>3.9</v>
      </c>
    </row>
    <row r="637" spans="1:15" ht="180">
      <c r="A637" s="132" t="s">
        <v>470</v>
      </c>
      <c r="B637" s="131" t="s">
        <v>9</v>
      </c>
      <c r="C637" s="131"/>
      <c r="D637" s="131"/>
      <c r="E637" s="131"/>
      <c r="F637" s="131">
        <v>7</v>
      </c>
      <c r="G637" s="131">
        <v>4933</v>
      </c>
      <c r="H637" s="131">
        <v>34.53</v>
      </c>
      <c r="I637" s="131">
        <v>8</v>
      </c>
      <c r="J637" s="131">
        <v>4933.7</v>
      </c>
      <c r="K637" s="131">
        <v>39.47</v>
      </c>
      <c r="L637" s="131"/>
      <c r="M637" s="131"/>
      <c r="N637" s="131"/>
      <c r="O637" s="131">
        <v>74</v>
      </c>
    </row>
    <row r="638" spans="1:15" ht="12.75">
      <c r="A638" s="132" t="s">
        <v>397</v>
      </c>
      <c r="B638" s="131"/>
      <c r="C638" s="131"/>
      <c r="D638" s="131"/>
      <c r="E638" s="131">
        <v>35</v>
      </c>
      <c r="F638" s="131"/>
      <c r="G638" s="131"/>
      <c r="H638" s="131">
        <v>35</v>
      </c>
      <c r="I638" s="131"/>
      <c r="J638" s="131"/>
      <c r="K638" s="131">
        <v>35</v>
      </c>
      <c r="L638" s="131"/>
      <c r="M638" s="131"/>
      <c r="N638" s="131">
        <v>35</v>
      </c>
      <c r="O638" s="131">
        <v>140</v>
      </c>
    </row>
    <row r="639" spans="1:15" ht="33.75">
      <c r="A639" s="132" t="s">
        <v>471</v>
      </c>
      <c r="B639" s="131" t="s">
        <v>9</v>
      </c>
      <c r="C639" s="131">
        <v>500</v>
      </c>
      <c r="D639" s="131">
        <v>9.74</v>
      </c>
      <c r="E639" s="131">
        <v>4.87</v>
      </c>
      <c r="F639" s="131">
        <v>500</v>
      </c>
      <c r="G639" s="131">
        <v>9.74</v>
      </c>
      <c r="H639" s="131">
        <v>4.87</v>
      </c>
      <c r="I639" s="131">
        <v>500</v>
      </c>
      <c r="J639" s="131">
        <v>9.74</v>
      </c>
      <c r="K639" s="131">
        <v>4.87</v>
      </c>
      <c r="L639" s="131">
        <v>500</v>
      </c>
      <c r="M639" s="131">
        <v>9.78</v>
      </c>
      <c r="N639" s="131">
        <v>4.89</v>
      </c>
      <c r="O639" s="131">
        <v>19.5</v>
      </c>
    </row>
    <row r="640" spans="1:15" ht="90">
      <c r="A640" s="132" t="s">
        <v>472</v>
      </c>
      <c r="B640" s="131" t="s">
        <v>9</v>
      </c>
      <c r="C640" s="131">
        <v>3</v>
      </c>
      <c r="D640" s="131">
        <v>6000</v>
      </c>
      <c r="E640" s="131">
        <v>18</v>
      </c>
      <c r="F640" s="131">
        <v>4</v>
      </c>
      <c r="G640" s="131">
        <v>6000</v>
      </c>
      <c r="H640" s="131">
        <v>24</v>
      </c>
      <c r="I640" s="131"/>
      <c r="J640" s="131"/>
      <c r="K640" s="131"/>
      <c r="L640" s="131"/>
      <c r="M640" s="131"/>
      <c r="N640" s="131"/>
      <c r="O640" s="131">
        <v>42</v>
      </c>
    </row>
    <row r="641" spans="1:15" ht="78.75">
      <c r="A641" s="132" t="s">
        <v>473</v>
      </c>
      <c r="B641" s="131" t="s">
        <v>9</v>
      </c>
      <c r="C641" s="131"/>
      <c r="D641" s="131"/>
      <c r="E641" s="131"/>
      <c r="F641" s="131">
        <v>3</v>
      </c>
      <c r="G641" s="131">
        <v>11660</v>
      </c>
      <c r="H641" s="131">
        <v>34.98</v>
      </c>
      <c r="I641" s="131">
        <v>3</v>
      </c>
      <c r="J641" s="131">
        <v>11673.3</v>
      </c>
      <c r="K641" s="131">
        <v>35.02</v>
      </c>
      <c r="L641" s="131"/>
      <c r="M641" s="131"/>
      <c r="N641" s="131"/>
      <c r="O641" s="131">
        <v>70</v>
      </c>
    </row>
    <row r="642" spans="1:15" ht="78.75">
      <c r="A642" s="132" t="s">
        <v>474</v>
      </c>
      <c r="B642" s="131" t="s">
        <v>9</v>
      </c>
      <c r="C642" s="131"/>
      <c r="D642" s="131"/>
      <c r="E642" s="131"/>
      <c r="F642" s="131">
        <v>1</v>
      </c>
      <c r="G642" s="131">
        <v>15000</v>
      </c>
      <c r="H642" s="131">
        <v>15</v>
      </c>
      <c r="I642" s="131"/>
      <c r="J642" s="131"/>
      <c r="K642" s="131"/>
      <c r="L642" s="131"/>
      <c r="M642" s="131"/>
      <c r="N642" s="131"/>
      <c r="O642" s="131">
        <v>15</v>
      </c>
    </row>
    <row r="643" spans="1:15" ht="101.25">
      <c r="A643" s="132" t="s">
        <v>475</v>
      </c>
      <c r="B643" s="131" t="s">
        <v>9</v>
      </c>
      <c r="C643" s="131">
        <v>4</v>
      </c>
      <c r="D643" s="131">
        <v>3000</v>
      </c>
      <c r="E643" s="131">
        <v>12</v>
      </c>
      <c r="F643" s="131">
        <v>8</v>
      </c>
      <c r="G643" s="131">
        <v>1500</v>
      </c>
      <c r="H643" s="131">
        <v>12</v>
      </c>
      <c r="I643" s="131">
        <v>24</v>
      </c>
      <c r="J643" s="131">
        <v>5750</v>
      </c>
      <c r="K643" s="131">
        <v>138</v>
      </c>
      <c r="L643" s="131">
        <v>24</v>
      </c>
      <c r="M643" s="131">
        <v>5750</v>
      </c>
      <c r="N643" s="131">
        <v>138</v>
      </c>
      <c r="O643" s="131">
        <v>300</v>
      </c>
    </row>
    <row r="644" spans="1:15" ht="12.75">
      <c r="A644" s="132" t="s">
        <v>397</v>
      </c>
      <c r="B644" s="131"/>
      <c r="C644" s="131"/>
      <c r="D644" s="131"/>
      <c r="E644" s="131"/>
      <c r="F644" s="131"/>
      <c r="G644" s="131"/>
      <c r="H644" s="131"/>
      <c r="I644" s="131"/>
      <c r="J644" s="131"/>
      <c r="K644" s="131"/>
      <c r="L644" s="131"/>
      <c r="M644" s="131"/>
      <c r="N644" s="131">
        <v>40</v>
      </c>
      <c r="O644" s="131">
        <v>40</v>
      </c>
    </row>
    <row r="645" spans="1:15" ht="22.5">
      <c r="A645" s="252" t="s">
        <v>476</v>
      </c>
      <c r="B645" s="271"/>
      <c r="C645" s="271"/>
      <c r="D645" s="271"/>
      <c r="E645" s="271"/>
      <c r="F645" s="271"/>
      <c r="G645" s="271"/>
      <c r="H645" s="271"/>
      <c r="I645" s="271"/>
      <c r="J645" s="271"/>
      <c r="K645" s="271"/>
      <c r="L645" s="271"/>
      <c r="M645" s="271"/>
      <c r="N645" s="271"/>
      <c r="O645" s="271">
        <v>910</v>
      </c>
    </row>
    <row r="646" spans="1:15" ht="56.25">
      <c r="A646" s="252" t="s">
        <v>477</v>
      </c>
      <c r="B646" s="271"/>
      <c r="C646" s="271"/>
      <c r="D646" s="271"/>
      <c r="E646" s="271"/>
      <c r="F646" s="271"/>
      <c r="G646" s="271"/>
      <c r="H646" s="271"/>
      <c r="I646" s="271"/>
      <c r="J646" s="271"/>
      <c r="K646" s="271"/>
      <c r="L646" s="271"/>
      <c r="M646" s="271"/>
      <c r="N646" s="271"/>
      <c r="O646" s="271"/>
    </row>
    <row r="647" spans="1:15" ht="22.5">
      <c r="A647" s="132" t="s">
        <v>478</v>
      </c>
      <c r="B647" s="131" t="s">
        <v>9</v>
      </c>
      <c r="C647" s="131"/>
      <c r="D647" s="131"/>
      <c r="E647" s="131"/>
      <c r="F647" s="131"/>
      <c r="G647" s="131"/>
      <c r="H647" s="131"/>
      <c r="I647" s="131">
        <v>1</v>
      </c>
      <c r="J647" s="131">
        <v>600000</v>
      </c>
      <c r="K647" s="131">
        <v>600</v>
      </c>
      <c r="L647" s="131"/>
      <c r="M647" s="131"/>
      <c r="N647" s="131"/>
      <c r="O647" s="131">
        <v>600</v>
      </c>
    </row>
    <row r="648" spans="1:15" ht="33.75">
      <c r="A648" s="132" t="s">
        <v>479</v>
      </c>
      <c r="B648" s="131" t="s">
        <v>9</v>
      </c>
      <c r="C648" s="131"/>
      <c r="D648" s="131"/>
      <c r="E648" s="131"/>
      <c r="F648" s="131">
        <v>2</v>
      </c>
      <c r="G648" s="131">
        <v>1000</v>
      </c>
      <c r="H648" s="131">
        <v>2</v>
      </c>
      <c r="I648" s="131"/>
      <c r="J648" s="131"/>
      <c r="K648" s="131"/>
      <c r="L648" s="131">
        <v>3</v>
      </c>
      <c r="M648" s="131">
        <v>1000</v>
      </c>
      <c r="N648" s="131">
        <v>3</v>
      </c>
      <c r="O648" s="131">
        <v>5</v>
      </c>
    </row>
    <row r="649" spans="1:15" ht="45">
      <c r="A649" s="132" t="s">
        <v>480</v>
      </c>
      <c r="B649" s="131" t="s">
        <v>9</v>
      </c>
      <c r="C649" s="131">
        <v>2</v>
      </c>
      <c r="D649" s="131">
        <v>1000</v>
      </c>
      <c r="E649" s="131">
        <v>2</v>
      </c>
      <c r="F649" s="131"/>
      <c r="G649" s="131"/>
      <c r="H649" s="131"/>
      <c r="I649" s="131">
        <v>3</v>
      </c>
      <c r="J649" s="131">
        <v>1000</v>
      </c>
      <c r="K649" s="131">
        <v>3</v>
      </c>
      <c r="L649" s="131"/>
      <c r="M649" s="131"/>
      <c r="N649" s="131"/>
      <c r="O649" s="131">
        <v>5</v>
      </c>
    </row>
    <row r="650" spans="1:15" ht="12.75">
      <c r="A650" s="132" t="s">
        <v>397</v>
      </c>
      <c r="B650" s="131"/>
      <c r="C650" s="131"/>
      <c r="D650" s="131"/>
      <c r="E650" s="131">
        <v>75</v>
      </c>
      <c r="F650" s="131"/>
      <c r="G650" s="131"/>
      <c r="H650" s="131">
        <v>75</v>
      </c>
      <c r="I650" s="131"/>
      <c r="J650" s="131"/>
      <c r="K650" s="131">
        <v>75</v>
      </c>
      <c r="L650" s="131"/>
      <c r="M650" s="131"/>
      <c r="N650" s="131">
        <v>75</v>
      </c>
      <c r="O650" s="131">
        <v>300</v>
      </c>
    </row>
    <row r="651" spans="1:15" ht="22.5">
      <c r="A651" s="252" t="s">
        <v>481</v>
      </c>
      <c r="B651" s="271"/>
      <c r="C651" s="271"/>
      <c r="D651" s="271"/>
      <c r="E651" s="271"/>
      <c r="F651" s="271"/>
      <c r="G651" s="271"/>
      <c r="H651" s="271"/>
      <c r="I651" s="271"/>
      <c r="J651" s="271"/>
      <c r="K651" s="271"/>
      <c r="L651" s="271"/>
      <c r="M651" s="271"/>
      <c r="N651" s="271"/>
      <c r="O651" s="271">
        <v>164.3</v>
      </c>
    </row>
    <row r="652" spans="1:15" ht="101.25">
      <c r="A652" s="252" t="s">
        <v>482</v>
      </c>
      <c r="B652" s="271"/>
      <c r="C652" s="271"/>
      <c r="D652" s="271"/>
      <c r="E652" s="271"/>
      <c r="F652" s="271"/>
      <c r="G652" s="271"/>
      <c r="H652" s="271"/>
      <c r="I652" s="271"/>
      <c r="J652" s="271"/>
      <c r="K652" s="271"/>
      <c r="L652" s="271"/>
      <c r="M652" s="271"/>
      <c r="N652" s="271"/>
      <c r="O652" s="271"/>
    </row>
    <row r="653" spans="1:15" ht="33.75">
      <c r="A653" s="132" t="s">
        <v>483</v>
      </c>
      <c r="B653" s="131" t="s">
        <v>9</v>
      </c>
      <c r="C653" s="131"/>
      <c r="D653" s="131"/>
      <c r="E653" s="131"/>
      <c r="F653" s="131">
        <v>7</v>
      </c>
      <c r="G653" s="131">
        <v>700</v>
      </c>
      <c r="H653" s="131">
        <v>4.9</v>
      </c>
      <c r="I653" s="131">
        <v>8</v>
      </c>
      <c r="J653" s="131">
        <v>700</v>
      </c>
      <c r="K653" s="131">
        <v>5.6</v>
      </c>
      <c r="L653" s="131"/>
      <c r="M653" s="131"/>
      <c r="N653" s="131"/>
      <c r="O653" s="131">
        <v>10.5</v>
      </c>
    </row>
    <row r="654" spans="1:15" ht="56.25">
      <c r="A654" s="132" t="s">
        <v>484</v>
      </c>
      <c r="B654" s="131" t="s">
        <v>9</v>
      </c>
      <c r="C654" s="131"/>
      <c r="D654" s="131"/>
      <c r="E654" s="131"/>
      <c r="F654" s="131">
        <v>7</v>
      </c>
      <c r="G654" s="131">
        <v>4666</v>
      </c>
      <c r="H654" s="131">
        <v>32.66</v>
      </c>
      <c r="I654" s="131">
        <v>8</v>
      </c>
      <c r="J654" s="131">
        <v>4667.5</v>
      </c>
      <c r="K654" s="131">
        <v>37.34</v>
      </c>
      <c r="L654" s="131"/>
      <c r="M654" s="131"/>
      <c r="N654" s="131"/>
      <c r="O654" s="131">
        <v>70</v>
      </c>
    </row>
    <row r="655" spans="1:15" ht="12.75">
      <c r="A655" s="132" t="s">
        <v>397</v>
      </c>
      <c r="B655" s="131"/>
      <c r="C655" s="131"/>
      <c r="D655" s="131"/>
      <c r="E655" s="131">
        <v>15</v>
      </c>
      <c r="F655" s="131"/>
      <c r="G655" s="131"/>
      <c r="H655" s="131"/>
      <c r="I655" s="131"/>
      <c r="J655" s="131"/>
      <c r="K655" s="131">
        <v>45</v>
      </c>
      <c r="L655" s="131"/>
      <c r="M655" s="131"/>
      <c r="N655" s="131"/>
      <c r="O655" s="131">
        <v>60</v>
      </c>
    </row>
    <row r="656" spans="1:15" ht="22.5">
      <c r="A656" s="132" t="s">
        <v>485</v>
      </c>
      <c r="B656" s="131" t="s">
        <v>9</v>
      </c>
      <c r="C656" s="131">
        <v>75</v>
      </c>
      <c r="D656" s="131">
        <v>4.66</v>
      </c>
      <c r="E656" s="131">
        <v>0.35</v>
      </c>
      <c r="F656" s="131">
        <v>75</v>
      </c>
      <c r="G656" s="131">
        <v>4.66</v>
      </c>
      <c r="H656" s="131">
        <v>0.35</v>
      </c>
      <c r="I656" s="131">
        <v>75</v>
      </c>
      <c r="J656" s="131">
        <v>4.66</v>
      </c>
      <c r="K656" s="131">
        <v>0.35</v>
      </c>
      <c r="L656" s="131">
        <v>75</v>
      </c>
      <c r="M656" s="131">
        <v>4.66</v>
      </c>
      <c r="N656" s="131">
        <v>0.35</v>
      </c>
      <c r="O656" s="131">
        <v>1.4</v>
      </c>
    </row>
    <row r="657" spans="1:15" ht="45">
      <c r="A657" s="132" t="s">
        <v>486</v>
      </c>
      <c r="B657" s="131" t="s">
        <v>9</v>
      </c>
      <c r="C657" s="131">
        <v>250</v>
      </c>
      <c r="D657" s="131">
        <v>1.28</v>
      </c>
      <c r="E657" s="131">
        <v>0.32</v>
      </c>
      <c r="F657" s="131">
        <v>250</v>
      </c>
      <c r="G657" s="131">
        <v>1.28</v>
      </c>
      <c r="H657" s="131">
        <v>0.32</v>
      </c>
      <c r="I657" s="131">
        <v>250</v>
      </c>
      <c r="J657" s="131">
        <v>1.28</v>
      </c>
      <c r="K657" s="131">
        <v>0.32</v>
      </c>
      <c r="L657" s="131">
        <v>250</v>
      </c>
      <c r="M657" s="131">
        <v>1.36</v>
      </c>
      <c r="N657" s="131">
        <v>0.34</v>
      </c>
      <c r="O657" s="131">
        <v>1.3</v>
      </c>
    </row>
    <row r="658" spans="1:15" ht="33.75">
      <c r="A658" s="132" t="s">
        <v>251</v>
      </c>
      <c r="B658" s="131" t="s">
        <v>9</v>
      </c>
      <c r="C658" s="131">
        <v>50</v>
      </c>
      <c r="D658" s="131">
        <v>5.4</v>
      </c>
      <c r="E658" s="131">
        <v>0.27</v>
      </c>
      <c r="F658" s="131">
        <v>50</v>
      </c>
      <c r="G658" s="131">
        <v>5.4</v>
      </c>
      <c r="H658" s="131">
        <v>0.27</v>
      </c>
      <c r="I658" s="131">
        <v>50</v>
      </c>
      <c r="J658" s="131">
        <v>5.4</v>
      </c>
      <c r="K658" s="131">
        <v>0.27</v>
      </c>
      <c r="L658" s="131">
        <v>50</v>
      </c>
      <c r="M658" s="131">
        <v>5.8</v>
      </c>
      <c r="N658" s="131">
        <v>0.29</v>
      </c>
      <c r="O658" s="131">
        <v>1.1</v>
      </c>
    </row>
    <row r="659" spans="1:15" ht="12.75">
      <c r="A659" s="132" t="s">
        <v>397</v>
      </c>
      <c r="B659" s="131"/>
      <c r="C659" s="131"/>
      <c r="D659" s="131"/>
      <c r="E659" s="131">
        <v>10</v>
      </c>
      <c r="F659" s="131"/>
      <c r="G659" s="131"/>
      <c r="H659" s="131"/>
      <c r="I659" s="131"/>
      <c r="J659" s="131"/>
      <c r="K659" s="131">
        <v>10</v>
      </c>
      <c r="L659" s="131"/>
      <c r="M659" s="131"/>
      <c r="N659" s="131"/>
      <c r="O659" s="131">
        <v>20</v>
      </c>
    </row>
    <row r="660" spans="1:15" ht="12.75">
      <c r="A660" s="133" t="s">
        <v>487</v>
      </c>
      <c r="B660" s="131"/>
      <c r="C660" s="131"/>
      <c r="D660" s="131"/>
      <c r="E660" s="131"/>
      <c r="F660" s="131"/>
      <c r="G660" s="131"/>
      <c r="H660" s="131"/>
      <c r="I660" s="131"/>
      <c r="J660" s="131"/>
      <c r="K660" s="131"/>
      <c r="L660" s="131"/>
      <c r="M660" s="131"/>
      <c r="N660" s="131"/>
      <c r="O660" s="130">
        <v>7818.7</v>
      </c>
    </row>
    <row r="661" spans="1:15" ht="42">
      <c r="A661" s="133" t="s">
        <v>488</v>
      </c>
      <c r="B661" s="131"/>
      <c r="C661" s="131"/>
      <c r="D661" s="131"/>
      <c r="E661" s="131"/>
      <c r="F661" s="131"/>
      <c r="G661" s="131"/>
      <c r="H661" s="131"/>
      <c r="I661" s="131"/>
      <c r="J661" s="131"/>
      <c r="K661" s="131"/>
      <c r="L661" s="131"/>
      <c r="M661" s="131"/>
      <c r="N661" s="131"/>
      <c r="O661" s="130">
        <v>7818.7</v>
      </c>
    </row>
    <row r="662" spans="1:15" ht="56.25">
      <c r="A662" s="252" t="s">
        <v>489</v>
      </c>
      <c r="B662" s="131"/>
      <c r="C662" s="131"/>
      <c r="D662" s="131"/>
      <c r="E662" s="131"/>
      <c r="F662" s="131"/>
      <c r="G662" s="131"/>
      <c r="H662" s="131"/>
      <c r="I662" s="131"/>
      <c r="J662" s="131"/>
      <c r="K662" s="131"/>
      <c r="L662" s="131"/>
      <c r="M662" s="131"/>
      <c r="N662" s="131"/>
      <c r="O662" s="253">
        <v>7818.7</v>
      </c>
    </row>
    <row r="663" spans="1:15" ht="90">
      <c r="A663" s="132" t="s">
        <v>490</v>
      </c>
      <c r="B663" s="131"/>
      <c r="C663" s="131"/>
      <c r="D663" s="131"/>
      <c r="E663" s="131">
        <v>950</v>
      </c>
      <c r="F663" s="131"/>
      <c r="G663" s="131"/>
      <c r="H663" s="131">
        <v>950</v>
      </c>
      <c r="I663" s="131"/>
      <c r="J663" s="131"/>
      <c r="K663" s="131">
        <v>950</v>
      </c>
      <c r="L663" s="131"/>
      <c r="M663" s="131"/>
      <c r="N663" s="131">
        <v>950</v>
      </c>
      <c r="O663" s="131">
        <v>3800</v>
      </c>
    </row>
    <row r="664" spans="1:15" ht="33.75">
      <c r="A664" s="132" t="s">
        <v>491</v>
      </c>
      <c r="B664" s="131"/>
      <c r="C664" s="131"/>
      <c r="D664" s="131"/>
      <c r="E664" s="131">
        <v>850</v>
      </c>
      <c r="F664" s="131"/>
      <c r="G664" s="131"/>
      <c r="H664" s="131">
        <v>850</v>
      </c>
      <c r="I664" s="131"/>
      <c r="J664" s="131"/>
      <c r="K664" s="131">
        <v>850</v>
      </c>
      <c r="L664" s="131"/>
      <c r="M664" s="131"/>
      <c r="N664" s="131">
        <v>850</v>
      </c>
      <c r="O664" s="131">
        <v>3400</v>
      </c>
    </row>
    <row r="665" spans="1:15" ht="90">
      <c r="A665" s="132" t="s">
        <v>492</v>
      </c>
      <c r="B665" s="131"/>
      <c r="C665" s="131"/>
      <c r="D665" s="131"/>
      <c r="E665" s="131">
        <v>75</v>
      </c>
      <c r="F665" s="131"/>
      <c r="G665" s="131"/>
      <c r="H665" s="131"/>
      <c r="I665" s="131"/>
      <c r="J665" s="131"/>
      <c r="K665" s="131">
        <v>75</v>
      </c>
      <c r="L665" s="131"/>
      <c r="M665" s="131"/>
      <c r="N665" s="131"/>
      <c r="O665" s="131">
        <v>150</v>
      </c>
    </row>
    <row r="666" spans="1:15" ht="90">
      <c r="A666" s="132" t="s">
        <v>493</v>
      </c>
      <c r="B666" s="131"/>
      <c r="C666" s="131"/>
      <c r="D666" s="131"/>
      <c r="E666" s="131">
        <v>50</v>
      </c>
      <c r="F666" s="131"/>
      <c r="G666" s="131"/>
      <c r="H666" s="131"/>
      <c r="I666" s="131"/>
      <c r="J666" s="131"/>
      <c r="K666" s="131"/>
      <c r="L666" s="131"/>
      <c r="M666" s="131"/>
      <c r="N666" s="131">
        <v>50</v>
      </c>
      <c r="O666" s="131">
        <v>100</v>
      </c>
    </row>
    <row r="667" spans="1:15" ht="67.5">
      <c r="A667" s="132" t="s">
        <v>494</v>
      </c>
      <c r="B667" s="131"/>
      <c r="C667" s="131"/>
      <c r="D667" s="131"/>
      <c r="E667" s="131">
        <v>75</v>
      </c>
      <c r="F667" s="131"/>
      <c r="G667" s="131"/>
      <c r="H667" s="131"/>
      <c r="I667" s="131"/>
      <c r="J667" s="131"/>
      <c r="K667" s="131"/>
      <c r="L667" s="131"/>
      <c r="M667" s="131"/>
      <c r="N667" s="131">
        <v>75</v>
      </c>
      <c r="O667" s="131">
        <v>150</v>
      </c>
    </row>
    <row r="668" spans="1:15" ht="45">
      <c r="A668" s="132" t="s">
        <v>495</v>
      </c>
      <c r="B668" s="131"/>
      <c r="C668" s="131"/>
      <c r="D668" s="131"/>
      <c r="E668" s="131">
        <v>70</v>
      </c>
      <c r="F668" s="131"/>
      <c r="G668" s="131"/>
      <c r="H668" s="131"/>
      <c r="I668" s="131"/>
      <c r="J668" s="131"/>
      <c r="K668" s="131">
        <v>67.7</v>
      </c>
      <c r="L668" s="131"/>
      <c r="M668" s="131"/>
      <c r="N668" s="131"/>
      <c r="O668" s="131">
        <v>137.7</v>
      </c>
    </row>
    <row r="669" spans="1:15" ht="67.5">
      <c r="A669" s="132" t="s">
        <v>496</v>
      </c>
      <c r="B669" s="131"/>
      <c r="C669" s="131"/>
      <c r="D669" s="131"/>
      <c r="E669" s="131"/>
      <c r="F669" s="131"/>
      <c r="G669" s="131"/>
      <c r="H669" s="131"/>
      <c r="I669" s="131"/>
      <c r="J669" s="131"/>
      <c r="K669" s="131">
        <v>31</v>
      </c>
      <c r="L669" s="131"/>
      <c r="M669" s="131"/>
      <c r="N669" s="131">
        <v>50</v>
      </c>
      <c r="O669" s="131">
        <v>81</v>
      </c>
    </row>
    <row r="670" spans="1:15" ht="12.75">
      <c r="A670" s="133" t="s">
        <v>497</v>
      </c>
      <c r="B670" s="131"/>
      <c r="C670" s="131"/>
      <c r="D670" s="131"/>
      <c r="E670" s="131"/>
      <c r="F670" s="131"/>
      <c r="G670" s="131"/>
      <c r="H670" s="131"/>
      <c r="I670" s="131"/>
      <c r="J670" s="131"/>
      <c r="K670" s="131"/>
      <c r="L670" s="131"/>
      <c r="M670" s="131"/>
      <c r="N670" s="131"/>
      <c r="O670" s="130">
        <v>12842.9</v>
      </c>
    </row>
    <row r="671" spans="1:15" ht="63">
      <c r="A671" s="133" t="s">
        <v>498</v>
      </c>
      <c r="B671" s="131"/>
      <c r="C671" s="131"/>
      <c r="D671" s="131"/>
      <c r="E671" s="131"/>
      <c r="F671" s="131"/>
      <c r="G671" s="131"/>
      <c r="H671" s="131"/>
      <c r="I671" s="131"/>
      <c r="J671" s="131"/>
      <c r="K671" s="131"/>
      <c r="L671" s="131"/>
      <c r="M671" s="131"/>
      <c r="N671" s="131"/>
      <c r="O671" s="130">
        <v>1150</v>
      </c>
    </row>
    <row r="672" spans="1:15" ht="101.25">
      <c r="A672" s="252" t="s">
        <v>499</v>
      </c>
      <c r="B672" s="131"/>
      <c r="C672" s="131"/>
      <c r="D672" s="131"/>
      <c r="E672" s="131"/>
      <c r="F672" s="131"/>
      <c r="G672" s="131"/>
      <c r="H672" s="131"/>
      <c r="I672" s="131"/>
      <c r="J672" s="131"/>
      <c r="K672" s="131"/>
      <c r="L672" s="131"/>
      <c r="M672" s="131"/>
      <c r="N672" s="131"/>
      <c r="O672" s="253">
        <v>650</v>
      </c>
    </row>
    <row r="673" spans="1:15" ht="168.75">
      <c r="A673" s="132" t="s">
        <v>500</v>
      </c>
      <c r="B673" s="131"/>
      <c r="C673" s="131"/>
      <c r="D673" s="131"/>
      <c r="E673" s="131">
        <v>87.5</v>
      </c>
      <c r="F673" s="131"/>
      <c r="G673" s="131"/>
      <c r="H673" s="131">
        <v>87.5</v>
      </c>
      <c r="I673" s="131"/>
      <c r="J673" s="131"/>
      <c r="K673" s="131">
        <v>87.5</v>
      </c>
      <c r="L673" s="131"/>
      <c r="M673" s="131"/>
      <c r="N673" s="131">
        <v>87.5</v>
      </c>
      <c r="O673" s="131">
        <v>350</v>
      </c>
    </row>
    <row r="674" spans="1:15" ht="12.75">
      <c r="A674" s="132" t="s">
        <v>501</v>
      </c>
      <c r="B674" s="131"/>
      <c r="C674" s="131"/>
      <c r="D674" s="131"/>
      <c r="E674" s="131">
        <v>75</v>
      </c>
      <c r="F674" s="131"/>
      <c r="G674" s="131"/>
      <c r="H674" s="131">
        <v>75</v>
      </c>
      <c r="I674" s="131"/>
      <c r="J674" s="131"/>
      <c r="K674" s="131">
        <v>75</v>
      </c>
      <c r="L674" s="131"/>
      <c r="M674" s="131"/>
      <c r="N674" s="131">
        <v>75</v>
      </c>
      <c r="O674" s="131">
        <v>300</v>
      </c>
    </row>
    <row r="675" spans="1:15" ht="90">
      <c r="A675" s="252" t="s">
        <v>502</v>
      </c>
      <c r="B675" s="131"/>
      <c r="C675" s="131"/>
      <c r="D675" s="131"/>
      <c r="E675" s="131"/>
      <c r="F675" s="131"/>
      <c r="G675" s="131"/>
      <c r="H675" s="131"/>
      <c r="I675" s="131"/>
      <c r="J675" s="131"/>
      <c r="K675" s="131"/>
      <c r="L675" s="131"/>
      <c r="M675" s="131"/>
      <c r="N675" s="131"/>
      <c r="O675" s="253">
        <v>500</v>
      </c>
    </row>
    <row r="676" spans="1:15" ht="101.25">
      <c r="A676" s="132" t="s">
        <v>503</v>
      </c>
      <c r="B676" s="131"/>
      <c r="C676" s="131"/>
      <c r="D676" s="131"/>
      <c r="E676" s="131">
        <v>12.5</v>
      </c>
      <c r="F676" s="131"/>
      <c r="G676" s="131"/>
      <c r="H676" s="131">
        <v>12.5</v>
      </c>
      <c r="I676" s="131"/>
      <c r="J676" s="131"/>
      <c r="K676" s="131">
        <v>12.5</v>
      </c>
      <c r="L676" s="131"/>
      <c r="M676" s="131"/>
      <c r="N676" s="131">
        <v>12.5</v>
      </c>
      <c r="O676" s="131">
        <v>50</v>
      </c>
    </row>
    <row r="677" spans="1:15" ht="135">
      <c r="A677" s="132" t="s">
        <v>504</v>
      </c>
      <c r="B677" s="131"/>
      <c r="C677" s="131"/>
      <c r="D677" s="131"/>
      <c r="E677" s="131">
        <v>112.5</v>
      </c>
      <c r="F677" s="131"/>
      <c r="G677" s="131"/>
      <c r="H677" s="131">
        <v>112.5</v>
      </c>
      <c r="I677" s="131"/>
      <c r="J677" s="131"/>
      <c r="K677" s="131">
        <v>112.5</v>
      </c>
      <c r="L677" s="131"/>
      <c r="M677" s="131"/>
      <c r="N677" s="131">
        <v>112.5</v>
      </c>
      <c r="O677" s="131">
        <v>450</v>
      </c>
    </row>
    <row r="678" spans="1:15" ht="42">
      <c r="A678" s="133" t="s">
        <v>505</v>
      </c>
      <c r="B678" s="131"/>
      <c r="C678" s="131"/>
      <c r="D678" s="131"/>
      <c r="E678" s="131"/>
      <c r="F678" s="131"/>
      <c r="G678" s="131"/>
      <c r="H678" s="131"/>
      <c r="I678" s="131"/>
      <c r="J678" s="131"/>
      <c r="K678" s="131"/>
      <c r="L678" s="131"/>
      <c r="M678" s="131"/>
      <c r="N678" s="131"/>
      <c r="O678" s="130">
        <v>9506</v>
      </c>
    </row>
    <row r="679" spans="1:15" ht="67.5">
      <c r="A679" s="252" t="s">
        <v>506</v>
      </c>
      <c r="B679" s="131"/>
      <c r="C679" s="131"/>
      <c r="D679" s="131"/>
      <c r="E679" s="131"/>
      <c r="F679" s="131"/>
      <c r="G679" s="131"/>
      <c r="H679" s="131"/>
      <c r="I679" s="131"/>
      <c r="J679" s="131"/>
      <c r="K679" s="131"/>
      <c r="L679" s="131"/>
      <c r="M679" s="131"/>
      <c r="N679" s="131"/>
      <c r="O679" s="253">
        <v>9506</v>
      </c>
    </row>
    <row r="680" spans="1:15" ht="101.25">
      <c r="A680" s="132" t="s">
        <v>507</v>
      </c>
      <c r="B680" s="131"/>
      <c r="C680" s="131"/>
      <c r="D680" s="131"/>
      <c r="E680" s="131">
        <v>900</v>
      </c>
      <c r="F680" s="131"/>
      <c r="G680" s="131"/>
      <c r="H680" s="131">
        <v>900</v>
      </c>
      <c r="I680" s="131"/>
      <c r="J680" s="131"/>
      <c r="K680" s="131">
        <v>900</v>
      </c>
      <c r="L680" s="131"/>
      <c r="M680" s="131"/>
      <c r="N680" s="131">
        <v>900</v>
      </c>
      <c r="O680" s="131">
        <v>3600</v>
      </c>
    </row>
    <row r="681" spans="1:15" ht="123.75">
      <c r="A681" s="132" t="s">
        <v>508</v>
      </c>
      <c r="B681" s="131"/>
      <c r="C681" s="131"/>
      <c r="D681" s="131"/>
      <c r="E681" s="131">
        <v>1389</v>
      </c>
      <c r="F681" s="131"/>
      <c r="G681" s="131"/>
      <c r="H681" s="131">
        <v>1389</v>
      </c>
      <c r="I681" s="131"/>
      <c r="J681" s="131"/>
      <c r="K681" s="131">
        <v>1389</v>
      </c>
      <c r="L681" s="131"/>
      <c r="M681" s="131"/>
      <c r="N681" s="131">
        <v>1389</v>
      </c>
      <c r="O681" s="131">
        <v>5556</v>
      </c>
    </row>
    <row r="682" spans="1:15" ht="90">
      <c r="A682" s="132" t="s">
        <v>509</v>
      </c>
      <c r="B682" s="131"/>
      <c r="C682" s="131"/>
      <c r="D682" s="131"/>
      <c r="E682" s="131">
        <v>87.5</v>
      </c>
      <c r="F682" s="131"/>
      <c r="G682" s="131"/>
      <c r="H682" s="131">
        <v>87.5</v>
      </c>
      <c r="I682" s="131"/>
      <c r="J682" s="131"/>
      <c r="K682" s="131">
        <v>87.5</v>
      </c>
      <c r="L682" s="131"/>
      <c r="M682" s="131"/>
      <c r="N682" s="131">
        <v>87.5</v>
      </c>
      <c r="O682" s="131">
        <v>350</v>
      </c>
    </row>
    <row r="683" spans="1:15" ht="52.5">
      <c r="A683" s="133" t="s">
        <v>510</v>
      </c>
      <c r="B683" s="131"/>
      <c r="C683" s="131"/>
      <c r="D683" s="131"/>
      <c r="E683" s="131"/>
      <c r="F683" s="131"/>
      <c r="G683" s="131"/>
      <c r="H683" s="131"/>
      <c r="I683" s="131"/>
      <c r="J683" s="131"/>
      <c r="K683" s="131"/>
      <c r="L683" s="131"/>
      <c r="M683" s="131"/>
      <c r="N683" s="131"/>
      <c r="O683" s="130">
        <v>50</v>
      </c>
    </row>
    <row r="684" spans="1:15" ht="42">
      <c r="A684" s="133" t="s">
        <v>511</v>
      </c>
      <c r="B684" s="131"/>
      <c r="C684" s="131"/>
      <c r="D684" s="131"/>
      <c r="E684" s="131"/>
      <c r="F684" s="131"/>
      <c r="G684" s="131"/>
      <c r="H684" s="131"/>
      <c r="I684" s="131"/>
      <c r="J684" s="131"/>
      <c r="K684" s="131"/>
      <c r="L684" s="131"/>
      <c r="M684" s="131"/>
      <c r="N684" s="131"/>
      <c r="O684" s="130">
        <v>50</v>
      </c>
    </row>
    <row r="685" spans="1:15" ht="12.75">
      <c r="A685" s="132" t="s">
        <v>397</v>
      </c>
      <c r="B685" s="131"/>
      <c r="C685" s="131"/>
      <c r="D685" s="131"/>
      <c r="E685" s="131">
        <v>50</v>
      </c>
      <c r="F685" s="131"/>
      <c r="G685" s="131"/>
      <c r="H685" s="131"/>
      <c r="I685" s="131"/>
      <c r="J685" s="131"/>
      <c r="K685" s="131"/>
      <c r="L685" s="131"/>
      <c r="M685" s="131"/>
      <c r="N685" s="131"/>
      <c r="O685" s="131">
        <v>50</v>
      </c>
    </row>
    <row r="686" spans="1:15" ht="126">
      <c r="A686" s="133" t="s">
        <v>512</v>
      </c>
      <c r="B686" s="131"/>
      <c r="C686" s="131"/>
      <c r="D686" s="131"/>
      <c r="E686" s="131"/>
      <c r="F686" s="131"/>
      <c r="G686" s="131"/>
      <c r="H686" s="131"/>
      <c r="I686" s="131"/>
      <c r="J686" s="131"/>
      <c r="K686" s="131"/>
      <c r="L686" s="131"/>
      <c r="M686" s="131"/>
      <c r="N686" s="131"/>
      <c r="O686" s="130">
        <v>160</v>
      </c>
    </row>
    <row r="687" spans="1:15" ht="12.75">
      <c r="A687" s="252" t="s">
        <v>513</v>
      </c>
      <c r="B687" s="295"/>
      <c r="C687" s="295"/>
      <c r="D687" s="295"/>
      <c r="E687" s="295"/>
      <c r="F687" s="295"/>
      <c r="G687" s="295"/>
      <c r="H687" s="295"/>
      <c r="I687" s="295"/>
      <c r="J687" s="295"/>
      <c r="K687" s="295"/>
      <c r="L687" s="295"/>
      <c r="M687" s="295"/>
      <c r="N687" s="295"/>
      <c r="O687" s="271">
        <v>160</v>
      </c>
    </row>
    <row r="688" spans="1:15" ht="123.75">
      <c r="A688" s="252" t="s">
        <v>514</v>
      </c>
      <c r="B688" s="295"/>
      <c r="C688" s="295"/>
      <c r="D688" s="295"/>
      <c r="E688" s="295"/>
      <c r="F688" s="295"/>
      <c r="G688" s="295"/>
      <c r="H688" s="295"/>
      <c r="I688" s="295"/>
      <c r="J688" s="295"/>
      <c r="K688" s="295"/>
      <c r="L688" s="295"/>
      <c r="M688" s="295"/>
      <c r="N688" s="295"/>
      <c r="O688" s="271"/>
    </row>
    <row r="689" spans="1:15" ht="101.25">
      <c r="A689" s="132" t="s">
        <v>515</v>
      </c>
      <c r="B689" s="131"/>
      <c r="C689" s="131"/>
      <c r="D689" s="131"/>
      <c r="E689" s="131">
        <v>40</v>
      </c>
      <c r="F689" s="131"/>
      <c r="G689" s="131"/>
      <c r="H689" s="131">
        <v>40</v>
      </c>
      <c r="I689" s="131"/>
      <c r="J689" s="131"/>
      <c r="K689" s="131">
        <v>40</v>
      </c>
      <c r="L689" s="131"/>
      <c r="M689" s="131"/>
      <c r="N689" s="131">
        <v>40</v>
      </c>
      <c r="O689" s="131">
        <v>160</v>
      </c>
    </row>
    <row r="690" spans="1:15" ht="84">
      <c r="A690" s="133" t="s">
        <v>516</v>
      </c>
      <c r="B690" s="131"/>
      <c r="C690" s="131"/>
      <c r="D690" s="131"/>
      <c r="E690" s="131"/>
      <c r="F690" s="131"/>
      <c r="G690" s="131"/>
      <c r="H690" s="131"/>
      <c r="I690" s="131"/>
      <c r="J690" s="131"/>
      <c r="K690" s="131"/>
      <c r="L690" s="131"/>
      <c r="M690" s="131"/>
      <c r="N690" s="131"/>
      <c r="O690" s="130">
        <v>477.1</v>
      </c>
    </row>
    <row r="691" spans="1:15" ht="78.75">
      <c r="A691" s="252" t="s">
        <v>517</v>
      </c>
      <c r="B691" s="131"/>
      <c r="C691" s="131"/>
      <c r="D691" s="131"/>
      <c r="E691" s="131"/>
      <c r="F691" s="131"/>
      <c r="G691" s="131"/>
      <c r="H691" s="131"/>
      <c r="I691" s="131"/>
      <c r="J691" s="131"/>
      <c r="K691" s="131"/>
      <c r="L691" s="131"/>
      <c r="M691" s="131"/>
      <c r="N691" s="131"/>
      <c r="O691" s="253">
        <v>477.1</v>
      </c>
    </row>
    <row r="692" spans="1:15" ht="90">
      <c r="A692" s="132" t="s">
        <v>518</v>
      </c>
      <c r="B692" s="131"/>
      <c r="C692" s="131"/>
      <c r="D692" s="131"/>
      <c r="E692" s="131">
        <v>5</v>
      </c>
      <c r="F692" s="131"/>
      <c r="G692" s="131"/>
      <c r="H692" s="131">
        <v>5</v>
      </c>
      <c r="I692" s="131"/>
      <c r="J692" s="131"/>
      <c r="K692" s="131"/>
      <c r="L692" s="131"/>
      <c r="M692" s="131"/>
      <c r="N692" s="131"/>
      <c r="O692" s="131">
        <v>10</v>
      </c>
    </row>
    <row r="693" spans="1:15" ht="45">
      <c r="A693" s="132" t="s">
        <v>519</v>
      </c>
      <c r="B693" s="131"/>
      <c r="C693" s="131"/>
      <c r="D693" s="131"/>
      <c r="E693" s="131">
        <v>14.65</v>
      </c>
      <c r="F693" s="131"/>
      <c r="G693" s="131"/>
      <c r="H693" s="131">
        <v>14.65</v>
      </c>
      <c r="I693" s="131"/>
      <c r="J693" s="131"/>
      <c r="K693" s="131">
        <v>14.65</v>
      </c>
      <c r="L693" s="131"/>
      <c r="M693" s="131"/>
      <c r="N693" s="131">
        <v>14.65</v>
      </c>
      <c r="O693" s="131">
        <v>58.6</v>
      </c>
    </row>
    <row r="694" spans="1:15" ht="45">
      <c r="A694" s="132" t="s">
        <v>520</v>
      </c>
      <c r="B694" s="131"/>
      <c r="C694" s="131"/>
      <c r="D694" s="131"/>
      <c r="E694" s="131"/>
      <c r="F694" s="131"/>
      <c r="G694" s="131"/>
      <c r="H694" s="131"/>
      <c r="I694" s="131"/>
      <c r="J694" s="131"/>
      <c r="K694" s="131">
        <v>28</v>
      </c>
      <c r="L694" s="131"/>
      <c r="M694" s="131"/>
      <c r="N694" s="131"/>
      <c r="O694" s="131">
        <v>28</v>
      </c>
    </row>
    <row r="695" spans="1:15" ht="90">
      <c r="A695" s="132" t="s">
        <v>521</v>
      </c>
      <c r="B695" s="131"/>
      <c r="C695" s="131"/>
      <c r="D695" s="131"/>
      <c r="E695" s="131">
        <v>60</v>
      </c>
      <c r="F695" s="131"/>
      <c r="G695" s="131"/>
      <c r="H695" s="131">
        <v>60</v>
      </c>
      <c r="I695" s="131"/>
      <c r="J695" s="131"/>
      <c r="K695" s="131">
        <v>60</v>
      </c>
      <c r="L695" s="131"/>
      <c r="M695" s="131"/>
      <c r="N695" s="131">
        <v>60</v>
      </c>
      <c r="O695" s="131">
        <v>240</v>
      </c>
    </row>
    <row r="696" spans="1:15" ht="90">
      <c r="A696" s="132" t="s">
        <v>522</v>
      </c>
      <c r="B696" s="131"/>
      <c r="C696" s="131"/>
      <c r="D696" s="131"/>
      <c r="E696" s="131">
        <v>13.5</v>
      </c>
      <c r="F696" s="131"/>
      <c r="G696" s="131"/>
      <c r="H696" s="131">
        <v>13.5</v>
      </c>
      <c r="I696" s="131"/>
      <c r="J696" s="131"/>
      <c r="K696" s="131">
        <v>13.5</v>
      </c>
      <c r="L696" s="131"/>
      <c r="M696" s="131"/>
      <c r="N696" s="131">
        <v>13.5</v>
      </c>
      <c r="O696" s="131">
        <v>54</v>
      </c>
    </row>
    <row r="697" spans="1:15" ht="101.25">
      <c r="A697" s="132" t="s">
        <v>523</v>
      </c>
      <c r="B697" s="131"/>
      <c r="C697" s="131"/>
      <c r="D697" s="131"/>
      <c r="E697" s="131">
        <v>20.8</v>
      </c>
      <c r="F697" s="131"/>
      <c r="G697" s="131"/>
      <c r="H697" s="131">
        <v>20.8</v>
      </c>
      <c r="I697" s="131"/>
      <c r="J697" s="131"/>
      <c r="K697" s="131">
        <v>20.8</v>
      </c>
      <c r="L697" s="131"/>
      <c r="M697" s="131"/>
      <c r="N697" s="131">
        <v>20.8</v>
      </c>
      <c r="O697" s="131">
        <v>83.2</v>
      </c>
    </row>
    <row r="698" spans="1:15" ht="101.25">
      <c r="A698" s="132" t="s">
        <v>524</v>
      </c>
      <c r="B698" s="131"/>
      <c r="C698" s="131"/>
      <c r="D698" s="131"/>
      <c r="E698" s="131">
        <v>0.825</v>
      </c>
      <c r="F698" s="131"/>
      <c r="G698" s="131"/>
      <c r="H698" s="131">
        <v>0.825</v>
      </c>
      <c r="I698" s="131"/>
      <c r="J698" s="131"/>
      <c r="K698" s="131">
        <v>0.825</v>
      </c>
      <c r="L698" s="131"/>
      <c r="M698" s="131"/>
      <c r="N698" s="131">
        <v>0.825</v>
      </c>
      <c r="O698" s="131">
        <v>3.3</v>
      </c>
    </row>
    <row r="699" spans="1:15" ht="73.5">
      <c r="A699" s="133" t="s">
        <v>525</v>
      </c>
      <c r="B699" s="131"/>
      <c r="C699" s="131"/>
      <c r="D699" s="131"/>
      <c r="E699" s="131"/>
      <c r="F699" s="131"/>
      <c r="G699" s="131"/>
      <c r="H699" s="131"/>
      <c r="I699" s="131"/>
      <c r="J699" s="131"/>
      <c r="K699" s="131"/>
      <c r="L699" s="131"/>
      <c r="M699" s="131"/>
      <c r="N699" s="131"/>
      <c r="O699" s="130">
        <v>60</v>
      </c>
    </row>
    <row r="700" spans="1:15" ht="78.75">
      <c r="A700" s="252" t="s">
        <v>526</v>
      </c>
      <c r="B700" s="131"/>
      <c r="C700" s="131"/>
      <c r="D700" s="131"/>
      <c r="E700" s="131"/>
      <c r="F700" s="131"/>
      <c r="G700" s="131"/>
      <c r="H700" s="131"/>
      <c r="I700" s="131"/>
      <c r="J700" s="131"/>
      <c r="K700" s="131"/>
      <c r="L700" s="131"/>
      <c r="M700" s="131"/>
      <c r="N700" s="131"/>
      <c r="O700" s="253">
        <v>60</v>
      </c>
    </row>
    <row r="701" spans="1:15" ht="112.5">
      <c r="A701" s="132" t="s">
        <v>527</v>
      </c>
      <c r="B701" s="131"/>
      <c r="C701" s="131"/>
      <c r="D701" s="131"/>
      <c r="E701" s="131">
        <v>15</v>
      </c>
      <c r="F701" s="131"/>
      <c r="G701" s="131"/>
      <c r="H701" s="131">
        <v>15</v>
      </c>
      <c r="I701" s="131"/>
      <c r="J701" s="131"/>
      <c r="K701" s="131">
        <v>15</v>
      </c>
      <c r="L701" s="131"/>
      <c r="M701" s="131"/>
      <c r="N701" s="131">
        <v>15</v>
      </c>
      <c r="O701" s="131">
        <v>60</v>
      </c>
    </row>
    <row r="702" spans="1:15" ht="73.5">
      <c r="A702" s="133" t="s">
        <v>528</v>
      </c>
      <c r="B702" s="295"/>
      <c r="C702" s="295"/>
      <c r="D702" s="295"/>
      <c r="E702" s="295"/>
      <c r="F702" s="295"/>
      <c r="G702" s="295"/>
      <c r="H702" s="295"/>
      <c r="I702" s="295"/>
      <c r="J702" s="295"/>
      <c r="K702" s="295"/>
      <c r="L702" s="295"/>
      <c r="M702" s="295"/>
      <c r="N702" s="295"/>
      <c r="O702" s="272">
        <v>79.8</v>
      </c>
    </row>
    <row r="703" spans="1:15" ht="241.5">
      <c r="A703" s="133" t="s">
        <v>543</v>
      </c>
      <c r="B703" s="295"/>
      <c r="C703" s="295"/>
      <c r="D703" s="295"/>
      <c r="E703" s="295"/>
      <c r="F703" s="295"/>
      <c r="G703" s="295"/>
      <c r="H703" s="295"/>
      <c r="I703" s="295"/>
      <c r="J703" s="295"/>
      <c r="K703" s="295"/>
      <c r="L703" s="295"/>
      <c r="M703" s="295"/>
      <c r="N703" s="295"/>
      <c r="O703" s="272"/>
    </row>
    <row r="704" spans="1:15" ht="78.75">
      <c r="A704" s="252" t="s">
        <v>529</v>
      </c>
      <c r="B704" s="295"/>
      <c r="C704" s="295"/>
      <c r="D704" s="295"/>
      <c r="E704" s="295"/>
      <c r="F704" s="295"/>
      <c r="G704" s="295"/>
      <c r="H704" s="295"/>
      <c r="I704" s="295"/>
      <c r="J704" s="295"/>
      <c r="K704" s="295"/>
      <c r="L704" s="295"/>
      <c r="M704" s="295"/>
      <c r="N704" s="295"/>
      <c r="O704" s="271">
        <v>79.8</v>
      </c>
    </row>
    <row r="705" spans="1:15" ht="258.75">
      <c r="A705" s="252" t="s">
        <v>530</v>
      </c>
      <c r="B705" s="295"/>
      <c r="C705" s="295"/>
      <c r="D705" s="295"/>
      <c r="E705" s="295"/>
      <c r="F705" s="295"/>
      <c r="G705" s="295"/>
      <c r="H705" s="295"/>
      <c r="I705" s="295"/>
      <c r="J705" s="295"/>
      <c r="K705" s="295"/>
      <c r="L705" s="295"/>
      <c r="M705" s="295"/>
      <c r="N705" s="295"/>
      <c r="O705" s="271"/>
    </row>
    <row r="706" spans="1:15" ht="67.5">
      <c r="A706" s="132" t="s">
        <v>531</v>
      </c>
      <c r="B706" s="131"/>
      <c r="C706" s="131"/>
      <c r="D706" s="131"/>
      <c r="E706" s="131">
        <v>2.45</v>
      </c>
      <c r="F706" s="131"/>
      <c r="G706" s="131"/>
      <c r="H706" s="131">
        <v>2.45</v>
      </c>
      <c r="I706" s="131"/>
      <c r="J706" s="131"/>
      <c r="K706" s="131">
        <v>2.45</v>
      </c>
      <c r="L706" s="131"/>
      <c r="M706" s="131"/>
      <c r="N706" s="131">
        <v>2.45</v>
      </c>
      <c r="O706" s="131">
        <v>9.8</v>
      </c>
    </row>
    <row r="707" spans="1:15" ht="45">
      <c r="A707" s="132" t="s">
        <v>532</v>
      </c>
      <c r="B707" s="131"/>
      <c r="C707" s="131"/>
      <c r="D707" s="131"/>
      <c r="E707" s="131">
        <v>17.5</v>
      </c>
      <c r="F707" s="131"/>
      <c r="G707" s="131"/>
      <c r="H707" s="131">
        <v>17.5</v>
      </c>
      <c r="I707" s="131"/>
      <c r="J707" s="131"/>
      <c r="K707" s="131">
        <v>17.5</v>
      </c>
      <c r="L707" s="131"/>
      <c r="M707" s="131"/>
      <c r="N707" s="131">
        <v>17.5</v>
      </c>
      <c r="O707" s="131">
        <v>70</v>
      </c>
    </row>
    <row r="708" spans="1:15" ht="136.5">
      <c r="A708" s="133" t="s">
        <v>533</v>
      </c>
      <c r="B708" s="131"/>
      <c r="C708" s="131"/>
      <c r="D708" s="131"/>
      <c r="E708" s="131"/>
      <c r="F708" s="131"/>
      <c r="G708" s="131"/>
      <c r="H708" s="131"/>
      <c r="I708" s="131"/>
      <c r="J708" s="131"/>
      <c r="K708" s="131"/>
      <c r="L708" s="131"/>
      <c r="M708" s="131"/>
      <c r="N708" s="131"/>
      <c r="O708" s="130">
        <v>350</v>
      </c>
    </row>
    <row r="709" spans="1:15" ht="146.25">
      <c r="A709" s="252" t="s">
        <v>534</v>
      </c>
      <c r="B709" s="131"/>
      <c r="C709" s="131"/>
      <c r="D709" s="131"/>
      <c r="E709" s="131"/>
      <c r="F709" s="131"/>
      <c r="G709" s="131"/>
      <c r="H709" s="131"/>
      <c r="I709" s="131"/>
      <c r="J709" s="131"/>
      <c r="K709" s="131"/>
      <c r="L709" s="131"/>
      <c r="M709" s="131"/>
      <c r="N709" s="131"/>
      <c r="O709" s="253">
        <v>350</v>
      </c>
    </row>
    <row r="710" spans="1:15" ht="45">
      <c r="A710" s="132" t="s">
        <v>535</v>
      </c>
      <c r="B710" s="131"/>
      <c r="C710" s="131"/>
      <c r="D710" s="131"/>
      <c r="E710" s="131">
        <v>87.5</v>
      </c>
      <c r="F710" s="131"/>
      <c r="G710" s="131"/>
      <c r="H710" s="131">
        <v>87.5</v>
      </c>
      <c r="I710" s="131"/>
      <c r="J710" s="131"/>
      <c r="K710" s="131">
        <v>87.5</v>
      </c>
      <c r="L710" s="131"/>
      <c r="M710" s="131"/>
      <c r="N710" s="131">
        <v>87.5</v>
      </c>
      <c r="O710" s="131">
        <v>350</v>
      </c>
    </row>
    <row r="711" spans="1:15" ht="73.5">
      <c r="A711" s="133" t="s">
        <v>536</v>
      </c>
      <c r="B711" s="131"/>
      <c r="C711" s="131"/>
      <c r="D711" s="131"/>
      <c r="E711" s="131"/>
      <c r="F711" s="131"/>
      <c r="G711" s="131"/>
      <c r="H711" s="131"/>
      <c r="I711" s="131"/>
      <c r="J711" s="131"/>
      <c r="K711" s="131"/>
      <c r="L711" s="131"/>
      <c r="M711" s="131"/>
      <c r="N711" s="131"/>
      <c r="O711" s="130">
        <v>730</v>
      </c>
    </row>
    <row r="712" spans="1:15" ht="78.75">
      <c r="A712" s="252" t="s">
        <v>537</v>
      </c>
      <c r="B712" s="131"/>
      <c r="C712" s="131"/>
      <c r="D712" s="131"/>
      <c r="E712" s="131"/>
      <c r="F712" s="131"/>
      <c r="G712" s="131"/>
      <c r="H712" s="131"/>
      <c r="I712" s="131"/>
      <c r="J712" s="131"/>
      <c r="K712" s="131"/>
      <c r="L712" s="131"/>
      <c r="M712" s="131"/>
      <c r="N712" s="131"/>
      <c r="O712" s="253">
        <v>730</v>
      </c>
    </row>
    <row r="713" spans="1:15" ht="78.75">
      <c r="A713" s="132" t="s">
        <v>538</v>
      </c>
      <c r="B713" s="131"/>
      <c r="C713" s="131"/>
      <c r="D713" s="131"/>
      <c r="E713" s="131">
        <v>140</v>
      </c>
      <c r="F713" s="131"/>
      <c r="G713" s="131"/>
      <c r="H713" s="131">
        <v>140</v>
      </c>
      <c r="I713" s="131"/>
      <c r="J713" s="131"/>
      <c r="K713" s="131">
        <v>140</v>
      </c>
      <c r="L713" s="131"/>
      <c r="M713" s="131"/>
      <c r="N713" s="131">
        <v>140</v>
      </c>
      <c r="O713" s="131">
        <v>560</v>
      </c>
    </row>
    <row r="714" spans="1:15" ht="12.75">
      <c r="A714" s="132" t="s">
        <v>397</v>
      </c>
      <c r="B714" s="131"/>
      <c r="C714" s="131"/>
      <c r="D714" s="131"/>
      <c r="E714" s="131">
        <v>42.5</v>
      </c>
      <c r="F714" s="131"/>
      <c r="G714" s="131"/>
      <c r="H714" s="131">
        <v>42.5</v>
      </c>
      <c r="I714" s="131"/>
      <c r="J714" s="131"/>
      <c r="K714" s="131">
        <v>42.5</v>
      </c>
      <c r="L714" s="131"/>
      <c r="M714" s="131"/>
      <c r="N714" s="131">
        <v>42.5</v>
      </c>
      <c r="O714" s="131">
        <v>170</v>
      </c>
    </row>
    <row r="715" spans="1:15" ht="94.5">
      <c r="A715" s="133" t="s">
        <v>539</v>
      </c>
      <c r="B715" s="131"/>
      <c r="C715" s="131"/>
      <c r="D715" s="131"/>
      <c r="E715" s="131"/>
      <c r="F715" s="131"/>
      <c r="G715" s="131"/>
      <c r="H715" s="131"/>
      <c r="I715" s="131"/>
      <c r="J715" s="131"/>
      <c r="K715" s="131"/>
      <c r="L715" s="131"/>
      <c r="M715" s="131"/>
      <c r="N715" s="131"/>
      <c r="O715" s="130">
        <v>280</v>
      </c>
    </row>
    <row r="716" spans="1:15" ht="90">
      <c r="A716" s="252" t="s">
        <v>540</v>
      </c>
      <c r="B716" s="131"/>
      <c r="C716" s="131"/>
      <c r="D716" s="131"/>
      <c r="E716" s="131"/>
      <c r="F716" s="131"/>
      <c r="G716" s="131"/>
      <c r="H716" s="131"/>
      <c r="I716" s="131"/>
      <c r="J716" s="131"/>
      <c r="K716" s="131"/>
      <c r="L716" s="131"/>
      <c r="M716" s="131"/>
      <c r="N716" s="131"/>
      <c r="O716" s="253">
        <v>280</v>
      </c>
    </row>
    <row r="717" spans="1:15" ht="45">
      <c r="A717" s="132" t="s">
        <v>541</v>
      </c>
      <c r="B717" s="131"/>
      <c r="C717" s="131"/>
      <c r="D717" s="131"/>
      <c r="E717" s="131">
        <v>48.75</v>
      </c>
      <c r="F717" s="131"/>
      <c r="G717" s="131"/>
      <c r="H717" s="131">
        <v>48.75</v>
      </c>
      <c r="I717" s="131"/>
      <c r="J717" s="131"/>
      <c r="K717" s="131">
        <v>48.75</v>
      </c>
      <c r="L717" s="131"/>
      <c r="M717" s="131"/>
      <c r="N717" s="131">
        <v>48.75</v>
      </c>
      <c r="O717" s="131">
        <v>195</v>
      </c>
    </row>
    <row r="718" spans="1:15" ht="78.75">
      <c r="A718" s="132" t="s">
        <v>542</v>
      </c>
      <c r="B718" s="131"/>
      <c r="C718" s="131"/>
      <c r="D718" s="131"/>
      <c r="E718" s="131">
        <v>21.25</v>
      </c>
      <c r="F718" s="131"/>
      <c r="G718" s="131"/>
      <c r="H718" s="131">
        <v>21.25</v>
      </c>
      <c r="I718" s="131"/>
      <c r="J718" s="131"/>
      <c r="K718" s="131">
        <v>21.25</v>
      </c>
      <c r="L718" s="131"/>
      <c r="M718" s="131"/>
      <c r="N718" s="131">
        <v>21.25</v>
      </c>
      <c r="O718" s="131">
        <v>85</v>
      </c>
    </row>
    <row r="719" spans="1:15" ht="33.75">
      <c r="A719" s="132" t="s">
        <v>82</v>
      </c>
      <c r="B719" s="131"/>
      <c r="C719" s="131"/>
      <c r="D719" s="131"/>
      <c r="E719" s="131">
        <f>SUM(E494:E718)</f>
        <v>8052.691999999998</v>
      </c>
      <c r="F719" s="131"/>
      <c r="G719" s="131"/>
      <c r="H719" s="131">
        <f aca="true" t="shared" si="24" ref="H719:N719">SUM(H494:H718)</f>
        <v>7686.307999999998</v>
      </c>
      <c r="I719" s="131"/>
      <c r="J719" s="131"/>
      <c r="K719" s="131">
        <f t="shared" si="24"/>
        <v>8748.877999999999</v>
      </c>
      <c r="L719" s="131"/>
      <c r="M719" s="131"/>
      <c r="N719" s="131">
        <f t="shared" si="24"/>
        <v>7990.791999999999</v>
      </c>
      <c r="O719" s="131">
        <f>E719+H719+K719+N719</f>
        <v>32478.669999999995</v>
      </c>
    </row>
    <row r="724" spans="1:15" ht="12.75">
      <c r="A724" s="358" t="s">
        <v>41</v>
      </c>
      <c r="B724" s="323"/>
      <c r="C724" s="323"/>
      <c r="D724" s="323"/>
      <c r="E724" s="323"/>
      <c r="F724" s="323"/>
      <c r="G724" s="323"/>
      <c r="H724" s="323"/>
      <c r="I724" s="323"/>
      <c r="J724" s="323"/>
      <c r="K724" s="323"/>
      <c r="L724" s="323"/>
      <c r="M724" s="323"/>
      <c r="N724" s="323"/>
      <c r="O724" s="323"/>
    </row>
    <row r="725" spans="1:15" ht="12.75">
      <c r="A725" s="358" t="s">
        <v>731</v>
      </c>
      <c r="B725" s="358"/>
      <c r="C725" s="358"/>
      <c r="D725" s="358"/>
      <c r="E725" s="358"/>
      <c r="F725" s="358"/>
      <c r="G725" s="358"/>
      <c r="H725" s="358"/>
      <c r="I725" s="358"/>
      <c r="J725" s="358"/>
      <c r="K725" s="358"/>
      <c r="L725" s="358"/>
      <c r="M725" s="358"/>
      <c r="N725" s="358"/>
      <c r="O725" s="358"/>
    </row>
    <row r="726" spans="1:15" ht="12.75">
      <c r="A726" s="373" t="s">
        <v>544</v>
      </c>
      <c r="B726" s="373"/>
      <c r="C726" s="373"/>
      <c r="D726" s="373"/>
      <c r="E726" s="373"/>
      <c r="F726" s="373"/>
      <c r="G726" s="373"/>
      <c r="H726" s="373"/>
      <c r="I726" s="373"/>
      <c r="J726" s="373"/>
      <c r="K726" s="373"/>
      <c r="L726" s="373"/>
      <c r="M726" s="373"/>
      <c r="N726" s="373"/>
      <c r="O726" s="373"/>
    </row>
    <row r="727" spans="1:15" ht="12.75">
      <c r="A727" s="340"/>
      <c r="B727" s="340"/>
      <c r="C727" s="340"/>
      <c r="D727" s="340"/>
      <c r="E727" s="340"/>
      <c r="F727" s="340"/>
      <c r="G727" s="340"/>
      <c r="H727" s="340"/>
      <c r="I727" s="340"/>
      <c r="J727" s="340"/>
      <c r="K727" s="340"/>
      <c r="L727" s="340"/>
      <c r="M727" s="340"/>
      <c r="N727" s="340"/>
      <c r="O727" s="340"/>
    </row>
    <row r="728" spans="1:15" ht="52.5">
      <c r="A728" s="276" t="s">
        <v>43</v>
      </c>
      <c r="B728" s="276" t="s">
        <v>44</v>
      </c>
      <c r="C728" s="367" t="s">
        <v>45</v>
      </c>
      <c r="D728" s="368"/>
      <c r="E728" s="368"/>
      <c r="F728" s="368"/>
      <c r="G728" s="368"/>
      <c r="H728" s="368"/>
      <c r="I728" s="368"/>
      <c r="J728" s="368"/>
      <c r="K728" s="368"/>
      <c r="L728" s="368"/>
      <c r="M728" s="368"/>
      <c r="N728" s="369"/>
      <c r="O728" s="130" t="s">
        <v>46</v>
      </c>
    </row>
    <row r="729" spans="1:15" ht="12.75">
      <c r="A729" s="277"/>
      <c r="B729" s="277"/>
      <c r="C729" s="367" t="s">
        <v>47</v>
      </c>
      <c r="D729" s="368"/>
      <c r="E729" s="368"/>
      <c r="F729" s="367" t="s">
        <v>48</v>
      </c>
      <c r="G729" s="368"/>
      <c r="H729" s="368"/>
      <c r="I729" s="367" t="s">
        <v>49</v>
      </c>
      <c r="J729" s="368"/>
      <c r="K729" s="368"/>
      <c r="L729" s="367" t="s">
        <v>50</v>
      </c>
      <c r="M729" s="368"/>
      <c r="N729" s="369"/>
      <c r="O729" s="130"/>
    </row>
    <row r="730" spans="1:15" ht="21">
      <c r="A730" s="278"/>
      <c r="B730" s="278"/>
      <c r="C730" s="277" t="s">
        <v>51</v>
      </c>
      <c r="D730" s="277" t="s">
        <v>52</v>
      </c>
      <c r="E730" s="277" t="s">
        <v>53</v>
      </c>
      <c r="F730" s="277" t="s">
        <v>51</v>
      </c>
      <c r="G730" s="277" t="s">
        <v>54</v>
      </c>
      <c r="H730" s="277" t="s">
        <v>53</v>
      </c>
      <c r="I730" s="277" t="s">
        <v>51</v>
      </c>
      <c r="J730" s="277" t="s">
        <v>54</v>
      </c>
      <c r="K730" s="277" t="s">
        <v>53</v>
      </c>
      <c r="L730" s="130" t="s">
        <v>51</v>
      </c>
      <c r="M730" s="130" t="s">
        <v>54</v>
      </c>
      <c r="N730" s="130" t="s">
        <v>53</v>
      </c>
      <c r="O730" s="132"/>
    </row>
    <row r="731" spans="1:15" ht="12.75">
      <c r="A731" s="359" t="s">
        <v>55</v>
      </c>
      <c r="B731" s="360"/>
      <c r="C731" s="360"/>
      <c r="D731" s="360"/>
      <c r="E731" s="360"/>
      <c r="F731" s="360"/>
      <c r="G731" s="360"/>
      <c r="H731" s="360"/>
      <c r="I731" s="360"/>
      <c r="J731" s="360"/>
      <c r="K731" s="360"/>
      <c r="L731" s="360"/>
      <c r="M731" s="360"/>
      <c r="N731" s="360"/>
      <c r="O731" s="361"/>
    </row>
    <row r="732" spans="1:15" ht="12.75">
      <c r="A732" s="349" t="s">
        <v>56</v>
      </c>
      <c r="B732" s="350"/>
      <c r="C732" s="350"/>
      <c r="D732" s="350"/>
      <c r="E732" s="350"/>
      <c r="F732" s="350"/>
      <c r="G732" s="350"/>
      <c r="H732" s="350"/>
      <c r="I732" s="350"/>
      <c r="J732" s="350"/>
      <c r="K732" s="350"/>
      <c r="L732" s="350"/>
      <c r="M732" s="350"/>
      <c r="N732" s="350"/>
      <c r="O732" s="351"/>
    </row>
    <row r="733" spans="1:15" ht="12.75">
      <c r="A733" s="279"/>
      <c r="B733" s="280"/>
      <c r="C733" s="104"/>
      <c r="D733" s="104"/>
      <c r="E733" s="281"/>
      <c r="F733" s="104"/>
      <c r="G733" s="104"/>
      <c r="H733" s="282"/>
      <c r="I733" s="158"/>
      <c r="J733" s="158"/>
      <c r="K733" s="282"/>
      <c r="L733" s="283"/>
      <c r="M733" s="283"/>
      <c r="N733" s="284"/>
      <c r="O733" s="284"/>
    </row>
    <row r="734" spans="1:15" ht="12.75">
      <c r="A734" s="285" t="s">
        <v>545</v>
      </c>
      <c r="B734" s="285"/>
      <c r="C734" s="157"/>
      <c r="D734" s="157"/>
      <c r="E734" s="286">
        <v>406</v>
      </c>
      <c r="F734" s="157"/>
      <c r="G734" s="157"/>
      <c r="H734" s="286">
        <v>250</v>
      </c>
      <c r="I734" s="157"/>
      <c r="J734" s="157"/>
      <c r="K734" s="286">
        <v>125</v>
      </c>
      <c r="L734" s="287"/>
      <c r="M734" s="287"/>
      <c r="N734" s="286">
        <v>406</v>
      </c>
      <c r="O734" s="288">
        <f>SUM(E734,H734,K734,N734)</f>
        <v>1187</v>
      </c>
    </row>
    <row r="735" spans="1:15" ht="12.75">
      <c r="A735" s="285"/>
      <c r="B735" s="285"/>
      <c r="C735" s="157"/>
      <c r="D735" s="157"/>
      <c r="E735" s="286"/>
      <c r="F735" s="157"/>
      <c r="G735" s="157"/>
      <c r="H735" s="286"/>
      <c r="I735" s="157"/>
      <c r="J735" s="157"/>
      <c r="K735" s="286"/>
      <c r="L735" s="289"/>
      <c r="M735" s="289"/>
      <c r="N735" s="286"/>
      <c r="O735" s="288"/>
    </row>
    <row r="736" spans="1:15" ht="22.5">
      <c r="A736" s="290" t="s">
        <v>57</v>
      </c>
      <c r="B736" s="291" t="s">
        <v>58</v>
      </c>
      <c r="C736" s="159">
        <v>600</v>
      </c>
      <c r="D736" s="159">
        <v>170</v>
      </c>
      <c r="E736" s="292">
        <f>(C736*D736)/1000</f>
        <v>102</v>
      </c>
      <c r="F736" s="159">
        <v>400</v>
      </c>
      <c r="G736" s="159">
        <v>170</v>
      </c>
      <c r="H736" s="292">
        <f>(F736*G736)/1000</f>
        <v>68</v>
      </c>
      <c r="I736" s="159">
        <v>200</v>
      </c>
      <c r="J736" s="159">
        <v>170</v>
      </c>
      <c r="K736" s="292">
        <f>(I736*J736)/1000</f>
        <v>34</v>
      </c>
      <c r="L736" s="293">
        <v>600</v>
      </c>
      <c r="M736" s="293">
        <v>170</v>
      </c>
      <c r="N736" s="292">
        <f>(L736*M736)/1000</f>
        <v>102</v>
      </c>
      <c r="O736" s="288">
        <f>SUM(E736,H736,K736,N736)</f>
        <v>306</v>
      </c>
    </row>
    <row r="737" spans="1:15" ht="12.75">
      <c r="A737" s="290"/>
      <c r="B737" s="291"/>
      <c r="C737" s="159"/>
      <c r="D737" s="159"/>
      <c r="E737" s="281"/>
      <c r="F737" s="159"/>
      <c r="G737" s="159"/>
      <c r="H737" s="281"/>
      <c r="I737" s="159"/>
      <c r="J737" s="159"/>
      <c r="K737" s="281"/>
      <c r="L737" s="293"/>
      <c r="M737" s="293"/>
      <c r="N737" s="281"/>
      <c r="O737" s="288"/>
    </row>
    <row r="738" spans="1:15" ht="12.75">
      <c r="A738" s="279" t="s">
        <v>546</v>
      </c>
      <c r="B738" s="291" t="s">
        <v>58</v>
      </c>
      <c r="C738" s="158">
        <v>140</v>
      </c>
      <c r="D738" s="158">
        <v>34</v>
      </c>
      <c r="E738" s="292">
        <f aca="true" t="shared" si="25" ref="E738:E744">(C738*D738)/1000</f>
        <v>4.76</v>
      </c>
      <c r="F738" s="158">
        <v>90</v>
      </c>
      <c r="G738" s="158">
        <v>30</v>
      </c>
      <c r="H738" s="292">
        <f aca="true" t="shared" si="26" ref="H738:H744">(F738*G738)/1000</f>
        <v>2.7</v>
      </c>
      <c r="I738" s="158">
        <v>46</v>
      </c>
      <c r="J738" s="158">
        <v>20</v>
      </c>
      <c r="K738" s="292">
        <f aca="true" t="shared" si="27" ref="K738:K744">(I738*J738)/1000</f>
        <v>0.92</v>
      </c>
      <c r="L738" s="158">
        <v>140</v>
      </c>
      <c r="M738" s="158">
        <v>25</v>
      </c>
      <c r="N738" s="292">
        <f aca="true" t="shared" si="28" ref="N738:N744">(L738*M738)/1000</f>
        <v>3.5</v>
      </c>
      <c r="O738" s="288">
        <f aca="true" t="shared" si="29" ref="O738:O744">SUM(E738,H738,K738,N738)</f>
        <v>11.88</v>
      </c>
    </row>
    <row r="739" spans="1:15" ht="12.75">
      <c r="A739" s="279" t="s">
        <v>547</v>
      </c>
      <c r="B739" s="291" t="s">
        <v>58</v>
      </c>
      <c r="C739" s="158">
        <v>85</v>
      </c>
      <c r="D739" s="158">
        <v>40</v>
      </c>
      <c r="E739" s="292">
        <f t="shared" si="25"/>
        <v>3.4</v>
      </c>
      <c r="F739" s="158">
        <v>56</v>
      </c>
      <c r="G739" s="158">
        <v>30</v>
      </c>
      <c r="H739" s="292">
        <f t="shared" si="26"/>
        <v>1.68</v>
      </c>
      <c r="I739" s="158">
        <v>28</v>
      </c>
      <c r="J739" s="158">
        <v>25</v>
      </c>
      <c r="K739" s="292">
        <f t="shared" si="27"/>
        <v>0.7</v>
      </c>
      <c r="L739" s="158">
        <v>85</v>
      </c>
      <c r="M739" s="158">
        <v>27</v>
      </c>
      <c r="N739" s="292">
        <f t="shared" si="28"/>
        <v>2.295</v>
      </c>
      <c r="O739" s="288">
        <f t="shared" si="29"/>
        <v>8.075</v>
      </c>
    </row>
    <row r="740" spans="1:15" ht="12.75">
      <c r="A740" s="279" t="s">
        <v>548</v>
      </c>
      <c r="B740" s="291" t="s">
        <v>58</v>
      </c>
      <c r="C740" s="158">
        <v>25</v>
      </c>
      <c r="D740" s="158">
        <v>25</v>
      </c>
      <c r="E740" s="292">
        <f t="shared" si="25"/>
        <v>0.625</v>
      </c>
      <c r="F740" s="158">
        <v>16</v>
      </c>
      <c r="G740" s="158">
        <v>20</v>
      </c>
      <c r="H740" s="292">
        <f t="shared" si="26"/>
        <v>0.32</v>
      </c>
      <c r="I740" s="158">
        <v>8</v>
      </c>
      <c r="J740" s="158">
        <v>15</v>
      </c>
      <c r="K740" s="292">
        <f t="shared" si="27"/>
        <v>0.12</v>
      </c>
      <c r="L740" s="158">
        <v>25</v>
      </c>
      <c r="M740" s="158">
        <v>20</v>
      </c>
      <c r="N740" s="292">
        <f t="shared" si="28"/>
        <v>0.5</v>
      </c>
      <c r="O740" s="288">
        <f t="shared" si="29"/>
        <v>1.565</v>
      </c>
    </row>
    <row r="741" spans="1:15" ht="12.75">
      <c r="A741" s="279" t="s">
        <v>549</v>
      </c>
      <c r="B741" s="291" t="s">
        <v>58</v>
      </c>
      <c r="C741" s="158">
        <v>200</v>
      </c>
      <c r="D741" s="158">
        <v>30</v>
      </c>
      <c r="E741" s="292">
        <f t="shared" si="25"/>
        <v>6</v>
      </c>
      <c r="F741" s="158">
        <v>130</v>
      </c>
      <c r="G741" s="158">
        <v>25</v>
      </c>
      <c r="H741" s="292">
        <f t="shared" si="26"/>
        <v>3.25</v>
      </c>
      <c r="I741" s="158">
        <v>70</v>
      </c>
      <c r="J741" s="158">
        <v>15</v>
      </c>
      <c r="K741" s="292">
        <f t="shared" si="27"/>
        <v>1.05</v>
      </c>
      <c r="L741" s="158">
        <v>200</v>
      </c>
      <c r="M741" s="158">
        <v>25</v>
      </c>
      <c r="N741" s="292">
        <f t="shared" si="28"/>
        <v>5</v>
      </c>
      <c r="O741" s="288">
        <f t="shared" si="29"/>
        <v>15.3</v>
      </c>
    </row>
    <row r="742" spans="1:15" ht="12.75">
      <c r="A742" s="279" t="s">
        <v>550</v>
      </c>
      <c r="B742" s="291" t="s">
        <v>58</v>
      </c>
      <c r="C742" s="158">
        <v>1000</v>
      </c>
      <c r="D742" s="158">
        <v>30</v>
      </c>
      <c r="E742" s="292">
        <f t="shared" si="25"/>
        <v>30</v>
      </c>
      <c r="F742" s="158">
        <v>700</v>
      </c>
      <c r="G742" s="158">
        <v>30</v>
      </c>
      <c r="H742" s="292">
        <f t="shared" si="26"/>
        <v>21</v>
      </c>
      <c r="I742" s="158">
        <v>330</v>
      </c>
      <c r="J742" s="158">
        <v>20</v>
      </c>
      <c r="K742" s="292">
        <f t="shared" si="27"/>
        <v>6.6</v>
      </c>
      <c r="L742" s="158">
        <v>1000</v>
      </c>
      <c r="M742" s="158">
        <v>25</v>
      </c>
      <c r="N742" s="292">
        <f t="shared" si="28"/>
        <v>25</v>
      </c>
      <c r="O742" s="288">
        <f t="shared" si="29"/>
        <v>82.6</v>
      </c>
    </row>
    <row r="743" spans="1:15" ht="12.75">
      <c r="A743" s="279" t="s">
        <v>551</v>
      </c>
      <c r="B743" s="291" t="s">
        <v>58</v>
      </c>
      <c r="C743" s="158">
        <v>30</v>
      </c>
      <c r="D743" s="158">
        <v>100</v>
      </c>
      <c r="E743" s="292">
        <f t="shared" si="25"/>
        <v>3</v>
      </c>
      <c r="F743" s="158">
        <v>14</v>
      </c>
      <c r="G743" s="158">
        <v>100</v>
      </c>
      <c r="H743" s="292">
        <f t="shared" si="26"/>
        <v>1.4</v>
      </c>
      <c r="I743" s="158">
        <v>3</v>
      </c>
      <c r="J743" s="158">
        <v>50</v>
      </c>
      <c r="K743" s="292">
        <f t="shared" si="27"/>
        <v>0.15</v>
      </c>
      <c r="L743" s="158">
        <v>20</v>
      </c>
      <c r="M743" s="158">
        <v>100</v>
      </c>
      <c r="N743" s="292">
        <f t="shared" si="28"/>
        <v>2</v>
      </c>
      <c r="O743" s="288">
        <f t="shared" si="29"/>
        <v>6.550000000000001</v>
      </c>
    </row>
    <row r="744" spans="1:15" ht="12.75">
      <c r="A744" s="279" t="s">
        <v>552</v>
      </c>
      <c r="B744" s="291" t="s">
        <v>58</v>
      </c>
      <c r="C744" s="158">
        <v>35</v>
      </c>
      <c r="D744" s="158">
        <v>100</v>
      </c>
      <c r="E744" s="292">
        <f t="shared" si="25"/>
        <v>3.5</v>
      </c>
      <c r="F744" s="158">
        <v>16</v>
      </c>
      <c r="G744" s="158">
        <v>100</v>
      </c>
      <c r="H744" s="292">
        <f t="shared" si="26"/>
        <v>1.6</v>
      </c>
      <c r="I744" s="158">
        <v>11</v>
      </c>
      <c r="J744" s="158">
        <v>50</v>
      </c>
      <c r="K744" s="292">
        <f t="shared" si="27"/>
        <v>0.55</v>
      </c>
      <c r="L744" s="158">
        <v>25</v>
      </c>
      <c r="M744" s="158">
        <v>100</v>
      </c>
      <c r="N744" s="292">
        <f t="shared" si="28"/>
        <v>2.5</v>
      </c>
      <c r="O744" s="288">
        <f t="shared" si="29"/>
        <v>8.149999999999999</v>
      </c>
    </row>
    <row r="745" spans="1:15" ht="12.75">
      <c r="A745" s="279"/>
      <c r="B745" s="291"/>
      <c r="C745" s="16"/>
      <c r="D745" s="16"/>
      <c r="E745" s="281"/>
      <c r="F745" s="16"/>
      <c r="G745" s="16"/>
      <c r="H745" s="281"/>
      <c r="I745" s="16"/>
      <c r="J745" s="16"/>
      <c r="K745" s="281"/>
      <c r="L745" s="16"/>
      <c r="M745" s="16"/>
      <c r="N745" s="281"/>
      <c r="O745" s="288"/>
    </row>
    <row r="746" spans="1:15" ht="12.75">
      <c r="A746" s="285" t="s">
        <v>553</v>
      </c>
      <c r="B746" s="157"/>
      <c r="C746" s="157"/>
      <c r="D746" s="157"/>
      <c r="E746" s="286">
        <f>SUM(E738:E744)</f>
        <v>51.285</v>
      </c>
      <c r="F746" s="157"/>
      <c r="G746" s="157"/>
      <c r="H746" s="286">
        <f>SUM(H738:H744)</f>
        <v>31.95</v>
      </c>
      <c r="I746" s="157"/>
      <c r="J746" s="157"/>
      <c r="K746" s="286">
        <f>SUM(K738:K744)</f>
        <v>10.090000000000002</v>
      </c>
      <c r="L746" s="157"/>
      <c r="M746" s="157"/>
      <c r="N746" s="286">
        <f>SUM(N738:N744)</f>
        <v>40.795</v>
      </c>
      <c r="O746" s="288">
        <f>SUM(E746,H746,K746,N746)</f>
        <v>134.12</v>
      </c>
    </row>
    <row r="747" spans="1:15" ht="12.75">
      <c r="A747" s="285"/>
      <c r="B747" s="157"/>
      <c r="C747" s="157"/>
      <c r="D747" s="157"/>
      <c r="E747" s="285"/>
      <c r="F747" s="157"/>
      <c r="G747" s="157"/>
      <c r="H747" s="285"/>
      <c r="I747" s="157"/>
      <c r="J747" s="157"/>
      <c r="K747" s="285"/>
      <c r="L747" s="157"/>
      <c r="M747" s="157"/>
      <c r="N747" s="285"/>
      <c r="O747" s="294"/>
    </row>
    <row r="748" spans="1:15" ht="12.75">
      <c r="A748" s="296" t="s">
        <v>59</v>
      </c>
      <c r="B748" s="167" t="s">
        <v>169</v>
      </c>
      <c r="C748" s="297">
        <v>600</v>
      </c>
      <c r="D748" s="297">
        <v>20</v>
      </c>
      <c r="E748" s="292">
        <f>(C748*D748)/1000</f>
        <v>12</v>
      </c>
      <c r="F748" s="297">
        <v>400</v>
      </c>
      <c r="G748" s="297">
        <v>40</v>
      </c>
      <c r="H748" s="292">
        <f>(F748*G748)/1000</f>
        <v>16</v>
      </c>
      <c r="I748" s="297">
        <v>200</v>
      </c>
      <c r="J748" s="297">
        <v>40</v>
      </c>
      <c r="K748" s="292">
        <f>(I748*J748)/1000</f>
        <v>8</v>
      </c>
      <c r="L748" s="298">
        <v>600</v>
      </c>
      <c r="M748" s="299">
        <v>40</v>
      </c>
      <c r="N748" s="292">
        <f>(L748*M748)/1000</f>
        <v>24</v>
      </c>
      <c r="O748" s="288">
        <f>SUM(E748,H748,K748,N748)</f>
        <v>60</v>
      </c>
    </row>
    <row r="749" spans="1:15" ht="12.75">
      <c r="A749" s="296"/>
      <c r="B749" s="167"/>
      <c r="C749" s="52"/>
      <c r="D749" s="52"/>
      <c r="E749" s="281"/>
      <c r="F749" s="52"/>
      <c r="G749" s="52"/>
      <c r="H749" s="281"/>
      <c r="I749" s="52"/>
      <c r="J749" s="52"/>
      <c r="K749" s="281"/>
      <c r="L749" s="155"/>
      <c r="M749" s="155"/>
      <c r="N749" s="300"/>
      <c r="O749" s="301"/>
    </row>
    <row r="750" spans="1:15" ht="21">
      <c r="A750" s="167" t="s">
        <v>60</v>
      </c>
      <c r="B750" s="167"/>
      <c r="C750" s="52"/>
      <c r="D750" s="52"/>
      <c r="E750" s="302">
        <v>1</v>
      </c>
      <c r="F750" s="303"/>
      <c r="G750" s="303"/>
      <c r="H750" s="302">
        <v>1</v>
      </c>
      <c r="I750" s="303"/>
      <c r="J750" s="303"/>
      <c r="K750" s="302">
        <v>1</v>
      </c>
      <c r="L750" s="304"/>
      <c r="M750" s="304"/>
      <c r="N750" s="304">
        <v>1</v>
      </c>
      <c r="O750" s="305">
        <f>SUM(E750,H750,K750,N750)</f>
        <v>4</v>
      </c>
    </row>
    <row r="751" spans="1:15" ht="12.75">
      <c r="A751" s="362" t="s">
        <v>61</v>
      </c>
      <c r="B751" s="363"/>
      <c r="C751" s="363"/>
      <c r="D751" s="364"/>
      <c r="E751" s="158"/>
      <c r="F751" s="158"/>
      <c r="G751" s="158"/>
      <c r="H751" s="158"/>
      <c r="I751" s="158"/>
      <c r="J751" s="158"/>
      <c r="K751" s="158"/>
      <c r="L751" s="158"/>
      <c r="M751" s="158"/>
      <c r="N751" s="158"/>
      <c r="O751" s="158"/>
    </row>
    <row r="752" spans="1:15" ht="22.5">
      <c r="A752" s="52" t="s">
        <v>62</v>
      </c>
      <c r="B752" s="167" t="s">
        <v>63</v>
      </c>
      <c r="C752" s="297">
        <v>31.38</v>
      </c>
      <c r="D752" s="297">
        <v>4.38</v>
      </c>
      <c r="E752" s="302">
        <f>C752*D752</f>
        <v>137.4444</v>
      </c>
      <c r="F752" s="297">
        <v>20.89</v>
      </c>
      <c r="G752" s="297">
        <v>4.38</v>
      </c>
      <c r="H752" s="302">
        <f>F752*G752</f>
        <v>91.4982</v>
      </c>
      <c r="I752" s="297">
        <v>12.57</v>
      </c>
      <c r="J752" s="297">
        <v>4.39</v>
      </c>
      <c r="K752" s="302">
        <f>I752*J752</f>
        <v>55.1823</v>
      </c>
      <c r="L752" s="307">
        <v>39.7</v>
      </c>
      <c r="M752" s="303">
        <v>4.38</v>
      </c>
      <c r="N752" s="302">
        <f>L752*M752</f>
        <v>173.886</v>
      </c>
      <c r="O752" s="308">
        <f>E752+H752+K752+N752</f>
        <v>458.0109</v>
      </c>
    </row>
    <row r="753" spans="1:15" ht="22.5">
      <c r="A753" s="52" t="s">
        <v>64</v>
      </c>
      <c r="B753" s="167" t="s">
        <v>65</v>
      </c>
      <c r="C753" s="297">
        <v>530.8</v>
      </c>
      <c r="D753" s="297">
        <v>2.222</v>
      </c>
      <c r="E753" s="302">
        <f>C753*D753</f>
        <v>1179.4376</v>
      </c>
      <c r="F753" s="297">
        <v>87.93</v>
      </c>
      <c r="G753" s="297">
        <v>2.222</v>
      </c>
      <c r="H753" s="302">
        <f>F753*G753</f>
        <v>195.38046</v>
      </c>
      <c r="I753" s="297"/>
      <c r="J753" s="297"/>
      <c r="K753" s="302">
        <f>I753*J753</f>
        <v>0</v>
      </c>
      <c r="L753" s="307">
        <v>421.97</v>
      </c>
      <c r="M753" s="303">
        <v>2.222</v>
      </c>
      <c r="N753" s="302">
        <f>L753*M753</f>
        <v>937.61734</v>
      </c>
      <c r="O753" s="308">
        <f>E753+H753+K753+N753</f>
        <v>2312.4354000000003</v>
      </c>
    </row>
    <row r="754" spans="1:15" ht="45">
      <c r="A754" s="52" t="s">
        <v>66</v>
      </c>
      <c r="B754" s="167" t="s">
        <v>65</v>
      </c>
      <c r="C754" s="297"/>
      <c r="D754" s="297"/>
      <c r="E754" s="302">
        <f>C754*D754</f>
        <v>0</v>
      </c>
      <c r="F754" s="297"/>
      <c r="G754" s="297"/>
      <c r="H754" s="302">
        <f>F754*G754</f>
        <v>0</v>
      </c>
      <c r="I754" s="297"/>
      <c r="J754" s="297"/>
      <c r="K754" s="302">
        <f>I754*J754</f>
        <v>0</v>
      </c>
      <c r="L754" s="307"/>
      <c r="M754" s="303"/>
      <c r="N754" s="302">
        <f>L754*M754</f>
        <v>0</v>
      </c>
      <c r="O754" s="308">
        <f>E754+H754+K754+N754</f>
        <v>0</v>
      </c>
    </row>
    <row r="755" spans="1:15" ht="22.5">
      <c r="A755" s="52" t="s">
        <v>67</v>
      </c>
      <c r="B755" s="167" t="s">
        <v>32</v>
      </c>
      <c r="C755" s="297">
        <v>1427.44</v>
      </c>
      <c r="D755" s="297">
        <v>0.03</v>
      </c>
      <c r="E755" s="302">
        <f>C755*D755</f>
        <v>42.8232</v>
      </c>
      <c r="F755" s="297">
        <v>1427.43</v>
      </c>
      <c r="G755" s="297">
        <v>0.03</v>
      </c>
      <c r="H755" s="302">
        <f>F755*G755</f>
        <v>42.8229</v>
      </c>
      <c r="I755" s="297">
        <v>1427.44</v>
      </c>
      <c r="J755" s="297">
        <v>0.03</v>
      </c>
      <c r="K755" s="302">
        <f>I755*J755</f>
        <v>42.8232</v>
      </c>
      <c r="L755" s="297">
        <v>1427.43</v>
      </c>
      <c r="M755" s="297">
        <v>0.029</v>
      </c>
      <c r="N755" s="302">
        <f>L755*M755</f>
        <v>41.39547</v>
      </c>
      <c r="O755" s="308">
        <f>E755+H755+K755+N755</f>
        <v>169.86476999999996</v>
      </c>
    </row>
    <row r="756" spans="1:15" ht="22.5">
      <c r="A756" s="52" t="s">
        <v>68</v>
      </c>
      <c r="B756" s="167" t="s">
        <v>32</v>
      </c>
      <c r="C756" s="297">
        <v>1248.76</v>
      </c>
      <c r="D756" s="297">
        <v>0.0172</v>
      </c>
      <c r="E756" s="302">
        <f>C756*D756</f>
        <v>21.478672</v>
      </c>
      <c r="F756" s="297">
        <v>1248.76</v>
      </c>
      <c r="G756" s="297">
        <v>0.0175</v>
      </c>
      <c r="H756" s="302">
        <f>F756*G756</f>
        <v>21.8533</v>
      </c>
      <c r="I756" s="297">
        <v>1248.76</v>
      </c>
      <c r="J756" s="297">
        <v>0.0172</v>
      </c>
      <c r="K756" s="302">
        <f>I756*J756</f>
        <v>21.478672</v>
      </c>
      <c r="L756" s="303">
        <v>1248.76</v>
      </c>
      <c r="M756" s="303">
        <v>0.0172</v>
      </c>
      <c r="N756" s="302">
        <f>L756*M756</f>
        <v>21.478672</v>
      </c>
      <c r="O756" s="308">
        <f>E756+H756+K756+N756</f>
        <v>86.289316</v>
      </c>
    </row>
    <row r="757" spans="1:15" ht="52.5">
      <c r="A757" s="291" t="s">
        <v>69</v>
      </c>
      <c r="B757" s="309" t="s">
        <v>1</v>
      </c>
      <c r="C757" s="157"/>
      <c r="D757" s="157"/>
      <c r="E757" s="286">
        <f>E752+E753+E754+E755+E756</f>
        <v>1381.183872</v>
      </c>
      <c r="F757" s="286"/>
      <c r="G757" s="286"/>
      <c r="H757" s="286">
        <f>H752+H753+H754+H755+H756</f>
        <v>351.55485999999996</v>
      </c>
      <c r="I757" s="286"/>
      <c r="J757" s="286"/>
      <c r="K757" s="286">
        <f>K752+K753+K754+K755+K756</f>
        <v>119.484172</v>
      </c>
      <c r="L757" s="286"/>
      <c r="M757" s="286"/>
      <c r="N757" s="286">
        <f>N752+N753+N754+N755+N756</f>
        <v>1174.3774819999999</v>
      </c>
      <c r="O757" s="286">
        <f>O752+O753+O754+O755+O756</f>
        <v>3026.6003860000005</v>
      </c>
    </row>
    <row r="758" spans="1:15" ht="12.75">
      <c r="A758" s="352" t="s">
        <v>554</v>
      </c>
      <c r="B758" s="365"/>
      <c r="C758" s="365"/>
      <c r="D758" s="365"/>
      <c r="E758" s="365"/>
      <c r="F758" s="365"/>
      <c r="G758" s="365"/>
      <c r="H758" s="365"/>
      <c r="I758" s="365"/>
      <c r="J758" s="365"/>
      <c r="K758" s="365"/>
      <c r="L758" s="365"/>
      <c r="M758" s="365"/>
      <c r="N758" s="365"/>
      <c r="O758" s="366"/>
    </row>
    <row r="759" spans="1:15" ht="21">
      <c r="A759" s="1" t="s">
        <v>555</v>
      </c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2.75">
      <c r="A760" s="167" t="s">
        <v>70</v>
      </c>
      <c r="B760" s="167" t="s">
        <v>32</v>
      </c>
      <c r="C760" s="297"/>
      <c r="D760" s="297"/>
      <c r="E760" s="302">
        <f>C760*D760</f>
        <v>0</v>
      </c>
      <c r="F760" s="297"/>
      <c r="G760" s="297"/>
      <c r="H760" s="302">
        <f>F760*G760</f>
        <v>0</v>
      </c>
      <c r="I760" s="297"/>
      <c r="J760" s="297"/>
      <c r="K760" s="302">
        <f>I760*J760</f>
        <v>0</v>
      </c>
      <c r="L760" s="307"/>
      <c r="M760" s="303"/>
      <c r="N760" s="302">
        <f>L760*M760</f>
        <v>0</v>
      </c>
      <c r="O760" s="308">
        <f aca="true" t="shared" si="30" ref="O760:O765">E760+H760+K760+N760</f>
        <v>0</v>
      </c>
    </row>
    <row r="761" spans="1:15" ht="12.75">
      <c r="A761" s="167" t="s">
        <v>71</v>
      </c>
      <c r="B761" s="167" t="s">
        <v>141</v>
      </c>
      <c r="C761" s="297"/>
      <c r="D761" s="297"/>
      <c r="E761" s="302">
        <f>C761*D761</f>
        <v>0</v>
      </c>
      <c r="F761" s="297"/>
      <c r="G761" s="297"/>
      <c r="H761" s="302">
        <f>F761*G761</f>
        <v>0</v>
      </c>
      <c r="I761" s="297"/>
      <c r="J761" s="297"/>
      <c r="K761" s="302">
        <f>I761*J761</f>
        <v>0</v>
      </c>
      <c r="L761" s="307"/>
      <c r="M761" s="303"/>
      <c r="N761" s="302">
        <f>L761*M761</f>
        <v>0</v>
      </c>
      <c r="O761" s="308">
        <f t="shared" si="30"/>
        <v>0</v>
      </c>
    </row>
    <row r="762" spans="1:15" ht="21">
      <c r="A762" s="167" t="s">
        <v>556</v>
      </c>
      <c r="B762" s="167" t="s">
        <v>141</v>
      </c>
      <c r="C762" s="297">
        <v>3</v>
      </c>
      <c r="D762" s="297"/>
      <c r="E762" s="302">
        <v>51</v>
      </c>
      <c r="F762" s="297">
        <v>3</v>
      </c>
      <c r="G762" s="297"/>
      <c r="H762" s="302">
        <v>51</v>
      </c>
      <c r="I762" s="297">
        <v>1.5</v>
      </c>
      <c r="J762" s="297"/>
      <c r="K762" s="302">
        <v>25.5</v>
      </c>
      <c r="L762" s="307">
        <v>3</v>
      </c>
      <c r="M762" s="303"/>
      <c r="N762" s="302">
        <v>51</v>
      </c>
      <c r="O762" s="308">
        <f t="shared" si="30"/>
        <v>178.5</v>
      </c>
    </row>
    <row r="763" spans="1:15" ht="21">
      <c r="A763" s="167" t="s">
        <v>557</v>
      </c>
      <c r="B763" s="167" t="s">
        <v>141</v>
      </c>
      <c r="C763" s="297">
        <v>3</v>
      </c>
      <c r="D763" s="297"/>
      <c r="E763" s="302">
        <v>60</v>
      </c>
      <c r="F763" s="297">
        <v>3</v>
      </c>
      <c r="G763" s="297"/>
      <c r="H763" s="302">
        <v>60</v>
      </c>
      <c r="I763" s="297">
        <v>2</v>
      </c>
      <c r="J763" s="297"/>
      <c r="K763" s="302">
        <v>40</v>
      </c>
      <c r="L763" s="307">
        <v>3</v>
      </c>
      <c r="M763" s="303"/>
      <c r="N763" s="302">
        <v>60</v>
      </c>
      <c r="O763" s="308">
        <f t="shared" si="30"/>
        <v>220</v>
      </c>
    </row>
    <row r="764" spans="1:15" ht="31.5">
      <c r="A764" s="167" t="s">
        <v>75</v>
      </c>
      <c r="B764" s="167" t="s">
        <v>169</v>
      </c>
      <c r="C764" s="297">
        <v>25</v>
      </c>
      <c r="D764" s="297"/>
      <c r="E764" s="302">
        <v>3.75</v>
      </c>
      <c r="F764" s="297">
        <v>25</v>
      </c>
      <c r="G764" s="297"/>
      <c r="H764" s="302">
        <v>3.75</v>
      </c>
      <c r="I764" s="297">
        <v>25</v>
      </c>
      <c r="J764" s="297"/>
      <c r="K764" s="302">
        <v>3.75</v>
      </c>
      <c r="L764" s="307">
        <v>25</v>
      </c>
      <c r="M764" s="303"/>
      <c r="N764" s="302">
        <v>3.75</v>
      </c>
      <c r="O764" s="308">
        <f t="shared" si="30"/>
        <v>15</v>
      </c>
    </row>
    <row r="765" spans="1:15" ht="21">
      <c r="A765" s="167" t="s">
        <v>558</v>
      </c>
      <c r="B765" s="167" t="s">
        <v>169</v>
      </c>
      <c r="C765" s="297">
        <v>5</v>
      </c>
      <c r="D765" s="297"/>
      <c r="E765" s="302">
        <v>0.5</v>
      </c>
      <c r="F765" s="297">
        <v>5</v>
      </c>
      <c r="G765" s="297"/>
      <c r="H765" s="302">
        <v>0.5</v>
      </c>
      <c r="I765" s="297"/>
      <c r="J765" s="297"/>
      <c r="K765" s="302"/>
      <c r="L765" s="307">
        <v>5</v>
      </c>
      <c r="M765" s="307"/>
      <c r="N765" s="302">
        <v>0.5</v>
      </c>
      <c r="O765" s="308">
        <f t="shared" si="30"/>
        <v>1.5</v>
      </c>
    </row>
    <row r="766" spans="1:15" ht="31.5">
      <c r="A766" s="167" t="s">
        <v>559</v>
      </c>
      <c r="B766" s="167"/>
      <c r="C766" s="297"/>
      <c r="D766" s="297"/>
      <c r="E766" s="302">
        <f>SUM(E760:E765)</f>
        <v>115.25</v>
      </c>
      <c r="F766" s="297"/>
      <c r="G766" s="297"/>
      <c r="H766" s="302">
        <f>SUM(H760:H765)</f>
        <v>115.25</v>
      </c>
      <c r="I766" s="297"/>
      <c r="J766" s="297"/>
      <c r="K766" s="302">
        <f>SUM(K760:K765)</f>
        <v>69.25</v>
      </c>
      <c r="L766" s="307"/>
      <c r="M766" s="307"/>
      <c r="N766" s="302">
        <f>SUM(N760:N765)</f>
        <v>115.25</v>
      </c>
      <c r="O766" s="308">
        <f>SUM(O760:O765)</f>
        <v>415</v>
      </c>
    </row>
    <row r="767" spans="1:15" ht="12.75">
      <c r="A767" s="167"/>
      <c r="B767" s="167"/>
      <c r="C767" s="167"/>
      <c r="D767" s="167"/>
      <c r="E767" s="310"/>
      <c r="F767" s="167"/>
      <c r="G767" s="167"/>
      <c r="H767" s="167"/>
      <c r="I767" s="167"/>
      <c r="J767" s="167"/>
      <c r="K767" s="310"/>
      <c r="L767" s="310"/>
      <c r="M767" s="310"/>
      <c r="N767" s="310"/>
      <c r="O767" s="311"/>
    </row>
    <row r="768" spans="1:15" ht="12.75">
      <c r="A768" s="167" t="s">
        <v>560</v>
      </c>
      <c r="B768" s="167" t="s">
        <v>561</v>
      </c>
      <c r="C768" s="52"/>
      <c r="D768" s="52"/>
      <c r="E768" s="302">
        <v>15</v>
      </c>
      <c r="F768" s="160"/>
      <c r="G768" s="160"/>
      <c r="H768" s="168">
        <v>50</v>
      </c>
      <c r="I768" s="160"/>
      <c r="J768" s="160"/>
      <c r="K768" s="168"/>
      <c r="L768" s="160"/>
      <c r="M768" s="160"/>
      <c r="N768" s="168"/>
      <c r="O768" s="308">
        <f>E768+H768+K768+N768</f>
        <v>65</v>
      </c>
    </row>
    <row r="769" spans="1:15" ht="12.75">
      <c r="A769" s="167"/>
      <c r="B769" s="167"/>
      <c r="C769" s="52"/>
      <c r="D769" s="52"/>
      <c r="E769" s="302"/>
      <c r="F769" s="160"/>
      <c r="G769" s="160"/>
      <c r="H769" s="168"/>
      <c r="I769" s="160"/>
      <c r="J769" s="160"/>
      <c r="K769" s="168"/>
      <c r="L769" s="160"/>
      <c r="M769" s="160"/>
      <c r="N769" s="168"/>
      <c r="O769" s="308"/>
    </row>
    <row r="770" spans="1:15" ht="21">
      <c r="A770" s="167" t="s">
        <v>562</v>
      </c>
      <c r="B770" s="167"/>
      <c r="C770" s="167"/>
      <c r="D770" s="167"/>
      <c r="E770" s="310"/>
      <c r="F770" s="167"/>
      <c r="G770" s="167"/>
      <c r="H770" s="310"/>
      <c r="I770" s="167"/>
      <c r="J770" s="167"/>
      <c r="K770" s="310"/>
      <c r="L770" s="310"/>
      <c r="M770" s="310"/>
      <c r="N770" s="310"/>
      <c r="O770" s="157"/>
    </row>
    <row r="771" spans="1:15" ht="12.75">
      <c r="A771" s="52" t="s">
        <v>563</v>
      </c>
      <c r="B771" s="167" t="s">
        <v>333</v>
      </c>
      <c r="C771" s="297"/>
      <c r="D771" s="297"/>
      <c r="E771" s="292">
        <f aca="true" t="shared" si="31" ref="E771:E777">(C771*D771)/1000</f>
        <v>0</v>
      </c>
      <c r="F771" s="297">
        <v>50</v>
      </c>
      <c r="G771" s="297">
        <v>80</v>
      </c>
      <c r="H771" s="292">
        <f aca="true" t="shared" si="32" ref="H771:H777">(F771*G771)/1000</f>
        <v>4</v>
      </c>
      <c r="I771" s="297">
        <v>50</v>
      </c>
      <c r="J771" s="297">
        <v>80</v>
      </c>
      <c r="K771" s="292">
        <f aca="true" t="shared" si="33" ref="K771:K777">(I771*J771)/1000</f>
        <v>4</v>
      </c>
      <c r="L771" s="298"/>
      <c r="M771" s="298"/>
      <c r="N771" s="292">
        <f aca="true" t="shared" si="34" ref="N771:N777">(L771*M771)/1000</f>
        <v>0</v>
      </c>
      <c r="O771" s="308">
        <f aca="true" t="shared" si="35" ref="O771:O778">E771+H771+K771+N771</f>
        <v>8</v>
      </c>
    </row>
    <row r="772" spans="1:15" ht="22.5">
      <c r="A772" s="52" t="s">
        <v>564</v>
      </c>
      <c r="B772" s="167" t="s">
        <v>9</v>
      </c>
      <c r="C772" s="297"/>
      <c r="D772" s="297"/>
      <c r="E772" s="292">
        <f t="shared" si="31"/>
        <v>0</v>
      </c>
      <c r="F772" s="297"/>
      <c r="G772" s="297"/>
      <c r="H772" s="292">
        <f t="shared" si="32"/>
        <v>0</v>
      </c>
      <c r="I772" s="297">
        <v>2</v>
      </c>
      <c r="J772" s="297">
        <v>250</v>
      </c>
      <c r="K772" s="292">
        <f t="shared" si="33"/>
        <v>0.5</v>
      </c>
      <c r="L772" s="298"/>
      <c r="M772" s="298"/>
      <c r="N772" s="292">
        <f t="shared" si="34"/>
        <v>0</v>
      </c>
      <c r="O772" s="308">
        <f t="shared" si="35"/>
        <v>0.5</v>
      </c>
    </row>
    <row r="773" spans="1:15" ht="12.75">
      <c r="A773" s="52" t="s">
        <v>565</v>
      </c>
      <c r="B773" s="167" t="s">
        <v>333</v>
      </c>
      <c r="C773" s="297">
        <v>2</v>
      </c>
      <c r="D773" s="297">
        <v>100</v>
      </c>
      <c r="E773" s="292">
        <f t="shared" si="31"/>
        <v>0.2</v>
      </c>
      <c r="F773" s="297">
        <v>5</v>
      </c>
      <c r="G773" s="297">
        <v>100</v>
      </c>
      <c r="H773" s="292">
        <f t="shared" si="32"/>
        <v>0.5</v>
      </c>
      <c r="I773" s="297">
        <v>3</v>
      </c>
      <c r="J773" s="297">
        <v>100</v>
      </c>
      <c r="K773" s="292">
        <f t="shared" si="33"/>
        <v>0.3</v>
      </c>
      <c r="L773" s="298">
        <v>2</v>
      </c>
      <c r="M773" s="298">
        <v>100</v>
      </c>
      <c r="N773" s="292">
        <f t="shared" si="34"/>
        <v>0.2</v>
      </c>
      <c r="O773" s="308">
        <f t="shared" si="35"/>
        <v>1.2</v>
      </c>
    </row>
    <row r="774" spans="1:15" ht="12.75">
      <c r="A774" s="52" t="s">
        <v>566</v>
      </c>
      <c r="B774" s="167" t="s">
        <v>365</v>
      </c>
      <c r="C774" s="297"/>
      <c r="D774" s="297"/>
      <c r="E774" s="292">
        <f t="shared" si="31"/>
        <v>0</v>
      </c>
      <c r="F774" s="297"/>
      <c r="G774" s="297"/>
      <c r="H774" s="292">
        <f t="shared" si="32"/>
        <v>0</v>
      </c>
      <c r="I774" s="297">
        <v>5</v>
      </c>
      <c r="J774" s="297">
        <v>250</v>
      </c>
      <c r="K774" s="292">
        <f t="shared" si="33"/>
        <v>1.25</v>
      </c>
      <c r="L774" s="298"/>
      <c r="M774" s="298"/>
      <c r="N774" s="292">
        <f t="shared" si="34"/>
        <v>0</v>
      </c>
      <c r="O774" s="308">
        <f t="shared" si="35"/>
        <v>1.25</v>
      </c>
    </row>
    <row r="775" spans="1:15" ht="12.75">
      <c r="A775" s="52" t="s">
        <v>567</v>
      </c>
      <c r="B775" s="167" t="s">
        <v>333</v>
      </c>
      <c r="C775" s="297"/>
      <c r="D775" s="297"/>
      <c r="E775" s="292">
        <f t="shared" si="31"/>
        <v>0</v>
      </c>
      <c r="F775" s="297"/>
      <c r="G775" s="297"/>
      <c r="H775" s="292">
        <f t="shared" si="32"/>
        <v>0</v>
      </c>
      <c r="I775" s="297">
        <v>200</v>
      </c>
      <c r="J775" s="297">
        <v>5</v>
      </c>
      <c r="K775" s="292">
        <f t="shared" si="33"/>
        <v>1</v>
      </c>
      <c r="L775" s="298"/>
      <c r="M775" s="298"/>
      <c r="N775" s="292">
        <f t="shared" si="34"/>
        <v>0</v>
      </c>
      <c r="O775" s="308">
        <f t="shared" si="35"/>
        <v>1</v>
      </c>
    </row>
    <row r="776" spans="1:15" ht="22.5">
      <c r="A776" s="52" t="s">
        <v>194</v>
      </c>
      <c r="B776" s="167" t="s">
        <v>568</v>
      </c>
      <c r="C776" s="297">
        <v>4</v>
      </c>
      <c r="D776" s="297">
        <v>500</v>
      </c>
      <c r="E776" s="292">
        <f t="shared" si="31"/>
        <v>2</v>
      </c>
      <c r="F776" s="297">
        <v>6</v>
      </c>
      <c r="G776" s="297">
        <v>500</v>
      </c>
      <c r="H776" s="292">
        <f t="shared" si="32"/>
        <v>3</v>
      </c>
      <c r="I776" s="297">
        <v>10</v>
      </c>
      <c r="J776" s="297">
        <v>500</v>
      </c>
      <c r="K776" s="292">
        <f t="shared" si="33"/>
        <v>5</v>
      </c>
      <c r="L776" s="298">
        <v>4</v>
      </c>
      <c r="M776" s="298">
        <v>500</v>
      </c>
      <c r="N776" s="292">
        <f t="shared" si="34"/>
        <v>2</v>
      </c>
      <c r="O776" s="308">
        <f t="shared" si="35"/>
        <v>12</v>
      </c>
    </row>
    <row r="777" spans="1:15" ht="12.75">
      <c r="A777" s="52" t="s">
        <v>192</v>
      </c>
      <c r="B777" s="167" t="s">
        <v>568</v>
      </c>
      <c r="C777" s="297"/>
      <c r="D777" s="297"/>
      <c r="E777" s="292">
        <f t="shared" si="31"/>
        <v>0</v>
      </c>
      <c r="F777" s="297">
        <v>70</v>
      </c>
      <c r="G777" s="297">
        <v>450</v>
      </c>
      <c r="H777" s="292">
        <f t="shared" si="32"/>
        <v>31.5</v>
      </c>
      <c r="I777" s="297">
        <v>70</v>
      </c>
      <c r="J777" s="297">
        <v>450</v>
      </c>
      <c r="K777" s="292">
        <f t="shared" si="33"/>
        <v>31.5</v>
      </c>
      <c r="L777" s="298"/>
      <c r="M777" s="298"/>
      <c r="N777" s="292">
        <f t="shared" si="34"/>
        <v>0</v>
      </c>
      <c r="O777" s="308">
        <f t="shared" si="35"/>
        <v>63</v>
      </c>
    </row>
    <row r="778" spans="1:15" ht="33.75">
      <c r="A778" s="143" t="s">
        <v>569</v>
      </c>
      <c r="B778" s="167" t="s">
        <v>561</v>
      </c>
      <c r="C778" s="167"/>
      <c r="D778" s="167"/>
      <c r="E778" s="312">
        <v>6</v>
      </c>
      <c r="F778" s="313"/>
      <c r="G778" s="313"/>
      <c r="H778" s="312">
        <v>12</v>
      </c>
      <c r="I778" s="313"/>
      <c r="J778" s="313"/>
      <c r="K778" s="312">
        <v>12</v>
      </c>
      <c r="L778" s="312"/>
      <c r="M778" s="312"/>
      <c r="N778" s="312">
        <v>6</v>
      </c>
      <c r="O778" s="308">
        <f t="shared" si="35"/>
        <v>36</v>
      </c>
    </row>
    <row r="779" spans="1:15" ht="32.25">
      <c r="A779" s="314" t="s">
        <v>78</v>
      </c>
      <c r="B779" s="309" t="s">
        <v>1</v>
      </c>
      <c r="C779" s="309"/>
      <c r="D779" s="309"/>
      <c r="E779" s="315">
        <f>SUM(E771:E778)</f>
        <v>8.2</v>
      </c>
      <c r="F779" s="315"/>
      <c r="G779" s="315"/>
      <c r="H779" s="315">
        <f>SUM(H771:H778)</f>
        <v>51</v>
      </c>
      <c r="I779" s="315"/>
      <c r="J779" s="315"/>
      <c r="K779" s="315">
        <f>SUM(K771:K778)</f>
        <v>55.55</v>
      </c>
      <c r="L779" s="315"/>
      <c r="M779" s="315"/>
      <c r="N779" s="315">
        <f>SUM(N771:N778)</f>
        <v>8.2</v>
      </c>
      <c r="O779" s="315">
        <f>SUM(O771:O778)</f>
        <v>122.95</v>
      </c>
    </row>
    <row r="780" spans="1:15" ht="21">
      <c r="A780" s="1" t="s">
        <v>79</v>
      </c>
      <c r="B780" s="167"/>
      <c r="C780" s="158"/>
      <c r="D780" s="158"/>
      <c r="E780" s="158"/>
      <c r="F780" s="158"/>
      <c r="G780" s="158"/>
      <c r="H780" s="158"/>
      <c r="I780" s="158"/>
      <c r="J780" s="158"/>
      <c r="K780" s="158"/>
      <c r="L780" s="158"/>
      <c r="M780" s="158"/>
      <c r="N780" s="158"/>
      <c r="O780" s="157"/>
    </row>
    <row r="781" spans="1:15" ht="22.5">
      <c r="A781" s="143" t="s">
        <v>570</v>
      </c>
      <c r="B781" s="167" t="s">
        <v>561</v>
      </c>
      <c r="C781" s="158"/>
      <c r="D781" s="158"/>
      <c r="E781" s="316"/>
      <c r="F781" s="158"/>
      <c r="G781" s="158"/>
      <c r="H781" s="316"/>
      <c r="I781" s="158"/>
      <c r="J781" s="158"/>
      <c r="K781" s="158"/>
      <c r="L781" s="158"/>
      <c r="M781" s="158"/>
      <c r="N781" s="316"/>
      <c r="O781" s="308">
        <f>E781+H781+K781+N781</f>
        <v>0</v>
      </c>
    </row>
    <row r="782" spans="1:15" ht="33.75">
      <c r="A782" s="143" t="s">
        <v>571</v>
      </c>
      <c r="B782" s="167" t="s">
        <v>561</v>
      </c>
      <c r="C782" s="158"/>
      <c r="D782" s="158"/>
      <c r="E782" s="316"/>
      <c r="F782" s="158"/>
      <c r="G782" s="158"/>
      <c r="H782" s="158"/>
      <c r="I782" s="158"/>
      <c r="J782" s="158"/>
      <c r="K782" s="158"/>
      <c r="L782" s="158"/>
      <c r="M782" s="158"/>
      <c r="N782" s="316"/>
      <c r="O782" s="308">
        <f>E782+H782+K782+N782</f>
        <v>0</v>
      </c>
    </row>
    <row r="783" spans="1:15" ht="31.5">
      <c r="A783" s="1" t="s">
        <v>176</v>
      </c>
      <c r="B783" s="317" t="s">
        <v>1</v>
      </c>
      <c r="C783" s="158"/>
      <c r="D783" s="158"/>
      <c r="E783" s="286">
        <f>SUM(E781:E782)</f>
        <v>0</v>
      </c>
      <c r="F783" s="104"/>
      <c r="G783" s="104"/>
      <c r="H783" s="308">
        <f>SUM(H781:H782)</f>
        <v>0</v>
      </c>
      <c r="I783" s="104"/>
      <c r="J783" s="104"/>
      <c r="K783" s="318"/>
      <c r="L783" s="318"/>
      <c r="M783" s="318"/>
      <c r="N783" s="318"/>
      <c r="O783" s="315">
        <f>SUM(O781:O782)</f>
        <v>0</v>
      </c>
    </row>
    <row r="784" spans="1:15" ht="12.75">
      <c r="A784" s="1"/>
      <c r="B784" s="133"/>
      <c r="C784" s="158"/>
      <c r="D784" s="158"/>
      <c r="E784" s="285"/>
      <c r="F784" s="104"/>
      <c r="G784" s="104"/>
      <c r="H784" s="104"/>
      <c r="I784" s="104"/>
      <c r="J784" s="104"/>
      <c r="K784" s="318"/>
      <c r="L784" s="318"/>
      <c r="M784" s="318"/>
      <c r="N784" s="318"/>
      <c r="O784" s="315"/>
    </row>
    <row r="785" spans="1:15" ht="12.75">
      <c r="A785" s="352" t="s">
        <v>80</v>
      </c>
      <c r="B785" s="363"/>
      <c r="C785" s="363"/>
      <c r="D785" s="363"/>
      <c r="E785" s="364"/>
      <c r="F785" s="158"/>
      <c r="G785" s="158"/>
      <c r="H785" s="158"/>
      <c r="I785" s="158"/>
      <c r="J785" s="158"/>
      <c r="K785" s="158"/>
      <c r="L785" s="158"/>
      <c r="M785" s="158"/>
      <c r="N785" s="158"/>
      <c r="O785" s="158"/>
    </row>
    <row r="786" spans="1:15" ht="12.75">
      <c r="A786" s="319" t="s">
        <v>2</v>
      </c>
      <c r="B786" s="280" t="s">
        <v>572</v>
      </c>
      <c r="C786" s="306">
        <v>6</v>
      </c>
      <c r="D786" s="104">
        <v>100</v>
      </c>
      <c r="E786" s="292">
        <f aca="true" t="shared" si="36" ref="E786:E794">(C786*D786)/1000</f>
        <v>0.6</v>
      </c>
      <c r="F786" s="306">
        <v>5</v>
      </c>
      <c r="G786" s="104">
        <v>100</v>
      </c>
      <c r="H786" s="292">
        <f aca="true" t="shared" si="37" ref="H786:H794">(F786*G786)/1000</f>
        <v>0.5</v>
      </c>
      <c r="I786" s="306">
        <v>5</v>
      </c>
      <c r="J786" s="104">
        <v>100</v>
      </c>
      <c r="K786" s="292">
        <f aca="true" t="shared" si="38" ref="K786:K794">(I786*J786)/1000</f>
        <v>0.5</v>
      </c>
      <c r="L786" s="306">
        <v>8</v>
      </c>
      <c r="M786" s="104">
        <v>100</v>
      </c>
      <c r="N786" s="292">
        <f aca="true" t="shared" si="39" ref="N786:N794">(L786*M786)/1000</f>
        <v>0.8</v>
      </c>
      <c r="O786" s="308">
        <f aca="true" t="shared" si="40" ref="O786:O823">E786+H786+K786+N786</f>
        <v>2.4000000000000004</v>
      </c>
    </row>
    <row r="787" spans="1:15" ht="12.75">
      <c r="A787" s="319" t="s">
        <v>573</v>
      </c>
      <c r="B787" s="280" t="s">
        <v>9</v>
      </c>
      <c r="C787" s="306">
        <v>3</v>
      </c>
      <c r="D787" s="104">
        <v>100</v>
      </c>
      <c r="E787" s="292">
        <f t="shared" si="36"/>
        <v>0.3</v>
      </c>
      <c r="F787" s="306">
        <v>3</v>
      </c>
      <c r="G787" s="104">
        <v>100</v>
      </c>
      <c r="H787" s="292">
        <f t="shared" si="37"/>
        <v>0.3</v>
      </c>
      <c r="I787" s="306">
        <v>3</v>
      </c>
      <c r="J787" s="104">
        <v>100</v>
      </c>
      <c r="K787" s="292">
        <f t="shared" si="38"/>
        <v>0.3</v>
      </c>
      <c r="L787" s="306">
        <v>3</v>
      </c>
      <c r="M787" s="104">
        <v>100</v>
      </c>
      <c r="N787" s="292">
        <f t="shared" si="39"/>
        <v>0.3</v>
      </c>
      <c r="O787" s="308">
        <f t="shared" si="40"/>
        <v>1.2</v>
      </c>
    </row>
    <row r="788" spans="1:15" ht="12.75">
      <c r="A788" s="319" t="s">
        <v>6</v>
      </c>
      <c r="B788" s="280" t="s">
        <v>9</v>
      </c>
      <c r="C788" s="306">
        <v>10</v>
      </c>
      <c r="D788" s="104">
        <v>33</v>
      </c>
      <c r="E788" s="292">
        <f t="shared" si="36"/>
        <v>0.33</v>
      </c>
      <c r="F788" s="306">
        <v>15</v>
      </c>
      <c r="G788" s="104">
        <v>33</v>
      </c>
      <c r="H788" s="292">
        <f t="shared" si="37"/>
        <v>0.495</v>
      </c>
      <c r="I788" s="306">
        <v>10</v>
      </c>
      <c r="J788" s="104">
        <v>33</v>
      </c>
      <c r="K788" s="292">
        <f t="shared" si="38"/>
        <v>0.33</v>
      </c>
      <c r="L788" s="306">
        <v>10</v>
      </c>
      <c r="M788" s="104">
        <v>33</v>
      </c>
      <c r="N788" s="292">
        <f t="shared" si="39"/>
        <v>0.33</v>
      </c>
      <c r="O788" s="308">
        <f t="shared" si="40"/>
        <v>1.485</v>
      </c>
    </row>
    <row r="789" spans="1:15" ht="12.75">
      <c r="A789" s="319" t="s">
        <v>574</v>
      </c>
      <c r="B789" s="280" t="s">
        <v>572</v>
      </c>
      <c r="C789" s="306">
        <v>10</v>
      </c>
      <c r="D789" s="104">
        <v>10</v>
      </c>
      <c r="E789" s="292">
        <f t="shared" si="36"/>
        <v>0.1</v>
      </c>
      <c r="F789" s="306">
        <v>10</v>
      </c>
      <c r="G789" s="104">
        <v>10</v>
      </c>
      <c r="H789" s="292">
        <f t="shared" si="37"/>
        <v>0.1</v>
      </c>
      <c r="I789" s="306">
        <v>10</v>
      </c>
      <c r="J789" s="104">
        <v>10</v>
      </c>
      <c r="K789" s="292">
        <f t="shared" si="38"/>
        <v>0.1</v>
      </c>
      <c r="L789" s="306">
        <v>10</v>
      </c>
      <c r="M789" s="104">
        <v>10</v>
      </c>
      <c r="N789" s="292">
        <f t="shared" si="39"/>
        <v>0.1</v>
      </c>
      <c r="O789" s="308">
        <f t="shared" si="40"/>
        <v>0.4</v>
      </c>
    </row>
    <row r="790" spans="1:15" ht="12.75">
      <c r="A790" s="319" t="s">
        <v>575</v>
      </c>
      <c r="B790" s="280" t="s">
        <v>9</v>
      </c>
      <c r="C790" s="306">
        <v>15</v>
      </c>
      <c r="D790" s="104">
        <v>5</v>
      </c>
      <c r="E790" s="292">
        <f t="shared" si="36"/>
        <v>0.075</v>
      </c>
      <c r="F790" s="306">
        <v>15</v>
      </c>
      <c r="G790" s="104">
        <v>5</v>
      </c>
      <c r="H790" s="292">
        <f t="shared" si="37"/>
        <v>0.075</v>
      </c>
      <c r="I790" s="306">
        <v>15</v>
      </c>
      <c r="J790" s="104">
        <v>5</v>
      </c>
      <c r="K790" s="292">
        <f t="shared" si="38"/>
        <v>0.075</v>
      </c>
      <c r="L790" s="306">
        <v>15</v>
      </c>
      <c r="M790" s="104">
        <v>5</v>
      </c>
      <c r="N790" s="292">
        <f t="shared" si="39"/>
        <v>0.075</v>
      </c>
      <c r="O790" s="308">
        <f t="shared" si="40"/>
        <v>0.3</v>
      </c>
    </row>
    <row r="791" spans="1:15" ht="12.75">
      <c r="A791" s="319" t="s">
        <v>576</v>
      </c>
      <c r="B791" s="280" t="s">
        <v>577</v>
      </c>
      <c r="C791" s="306">
        <v>15</v>
      </c>
      <c r="D791" s="104">
        <v>8</v>
      </c>
      <c r="E791" s="292">
        <f t="shared" si="36"/>
        <v>0.12</v>
      </c>
      <c r="F791" s="306">
        <v>15</v>
      </c>
      <c r="G791" s="104">
        <v>8</v>
      </c>
      <c r="H791" s="292">
        <f t="shared" si="37"/>
        <v>0.12</v>
      </c>
      <c r="I791" s="306">
        <v>15</v>
      </c>
      <c r="J791" s="104">
        <v>8</v>
      </c>
      <c r="K791" s="292">
        <f t="shared" si="38"/>
        <v>0.12</v>
      </c>
      <c r="L791" s="306">
        <v>15</v>
      </c>
      <c r="M791" s="104">
        <v>8</v>
      </c>
      <c r="N791" s="292">
        <f t="shared" si="39"/>
        <v>0.12</v>
      </c>
      <c r="O791" s="308">
        <f t="shared" si="40"/>
        <v>0.48</v>
      </c>
    </row>
    <row r="792" spans="1:15" ht="22.5">
      <c r="A792" s="319" t="s">
        <v>578</v>
      </c>
      <c r="B792" s="280" t="s">
        <v>9</v>
      </c>
      <c r="C792" s="306">
        <v>20</v>
      </c>
      <c r="D792" s="104">
        <v>5</v>
      </c>
      <c r="E792" s="292">
        <f t="shared" si="36"/>
        <v>0.1</v>
      </c>
      <c r="F792" s="306">
        <v>20</v>
      </c>
      <c r="G792" s="104">
        <v>5</v>
      </c>
      <c r="H792" s="292">
        <f t="shared" si="37"/>
        <v>0.1</v>
      </c>
      <c r="I792" s="306">
        <v>30</v>
      </c>
      <c r="J792" s="104">
        <v>5</v>
      </c>
      <c r="K792" s="292">
        <f t="shared" si="38"/>
        <v>0.15</v>
      </c>
      <c r="L792" s="306">
        <v>30</v>
      </c>
      <c r="M792" s="104">
        <v>5</v>
      </c>
      <c r="N792" s="292">
        <f t="shared" si="39"/>
        <v>0.15</v>
      </c>
      <c r="O792" s="308">
        <f t="shared" si="40"/>
        <v>0.5</v>
      </c>
    </row>
    <row r="793" spans="1:15" ht="12.75">
      <c r="A793" s="319" t="s">
        <v>579</v>
      </c>
      <c r="B793" s="280" t="s">
        <v>9</v>
      </c>
      <c r="C793" s="306">
        <v>50</v>
      </c>
      <c r="D793" s="104">
        <v>3</v>
      </c>
      <c r="E793" s="292">
        <f t="shared" si="36"/>
        <v>0.15</v>
      </c>
      <c r="F793" s="306">
        <v>100</v>
      </c>
      <c r="G793" s="104">
        <v>3</v>
      </c>
      <c r="H793" s="292">
        <f t="shared" si="37"/>
        <v>0.3</v>
      </c>
      <c r="I793" s="306">
        <v>50</v>
      </c>
      <c r="J793" s="104">
        <v>3</v>
      </c>
      <c r="K793" s="292">
        <f t="shared" si="38"/>
        <v>0.15</v>
      </c>
      <c r="L793" s="306">
        <v>100</v>
      </c>
      <c r="M793" s="104">
        <v>3</v>
      </c>
      <c r="N793" s="292">
        <f t="shared" si="39"/>
        <v>0.3</v>
      </c>
      <c r="O793" s="308">
        <f t="shared" si="40"/>
        <v>0.8999999999999999</v>
      </c>
    </row>
    <row r="794" spans="1:15" ht="12.75">
      <c r="A794" s="319" t="s">
        <v>215</v>
      </c>
      <c r="B794" s="280" t="s">
        <v>9</v>
      </c>
      <c r="C794" s="306">
        <v>20</v>
      </c>
      <c r="D794" s="104">
        <v>18</v>
      </c>
      <c r="E794" s="292">
        <f t="shared" si="36"/>
        <v>0.36</v>
      </c>
      <c r="F794" s="306">
        <v>20</v>
      </c>
      <c r="G794" s="104">
        <v>18</v>
      </c>
      <c r="H794" s="292">
        <f t="shared" si="37"/>
        <v>0.36</v>
      </c>
      <c r="I794" s="306">
        <v>20</v>
      </c>
      <c r="J794" s="104">
        <v>18</v>
      </c>
      <c r="K794" s="292">
        <f t="shared" si="38"/>
        <v>0.36</v>
      </c>
      <c r="L794" s="306">
        <v>20</v>
      </c>
      <c r="M794" s="104">
        <v>18</v>
      </c>
      <c r="N794" s="292">
        <f t="shared" si="39"/>
        <v>0.36</v>
      </c>
      <c r="O794" s="308">
        <f t="shared" si="40"/>
        <v>1.44</v>
      </c>
    </row>
    <row r="795" spans="1:15" ht="33.75">
      <c r="A795" s="52" t="s">
        <v>580</v>
      </c>
      <c r="B795" s="167" t="s">
        <v>581</v>
      </c>
      <c r="C795" s="52"/>
      <c r="D795" s="52"/>
      <c r="E795" s="312">
        <v>1.5</v>
      </c>
      <c r="F795" s="313"/>
      <c r="G795" s="313"/>
      <c r="H795" s="312">
        <v>1.5</v>
      </c>
      <c r="I795" s="313"/>
      <c r="J795" s="313"/>
      <c r="K795" s="312">
        <v>1.5</v>
      </c>
      <c r="L795" s="313"/>
      <c r="M795" s="313"/>
      <c r="N795" s="312">
        <v>1.5</v>
      </c>
      <c r="O795" s="308">
        <f t="shared" si="40"/>
        <v>6</v>
      </c>
    </row>
    <row r="796" spans="1:15" ht="31.5">
      <c r="A796" s="1" t="s">
        <v>0</v>
      </c>
      <c r="B796" s="2" t="s">
        <v>1</v>
      </c>
      <c r="C796" s="157"/>
      <c r="D796" s="157"/>
      <c r="E796" s="286">
        <f>SUM(E786:E795)</f>
        <v>3.635</v>
      </c>
      <c r="F796" s="157"/>
      <c r="G796" s="157"/>
      <c r="H796" s="286">
        <f>SUM(H786:H795)</f>
        <v>3.85</v>
      </c>
      <c r="I796" s="157"/>
      <c r="J796" s="157"/>
      <c r="K796" s="286">
        <f>SUM(K786:K795)</f>
        <v>3.585</v>
      </c>
      <c r="L796" s="311"/>
      <c r="M796" s="311"/>
      <c r="N796" s="286">
        <f>SUM(N786:N795)</f>
        <v>4.035</v>
      </c>
      <c r="O796" s="308">
        <f t="shared" si="40"/>
        <v>15.105</v>
      </c>
    </row>
    <row r="797" spans="1:15" ht="21">
      <c r="A797" s="1" t="s">
        <v>7</v>
      </c>
      <c r="B797" s="6"/>
      <c r="C797" s="154"/>
      <c r="D797" s="154"/>
      <c r="E797" s="154"/>
      <c r="F797" s="154"/>
      <c r="G797" s="154"/>
      <c r="H797" s="154"/>
      <c r="I797" s="154"/>
      <c r="J797" s="154"/>
      <c r="K797" s="154"/>
      <c r="L797" s="154"/>
      <c r="M797" s="154"/>
      <c r="N797" s="154"/>
      <c r="O797" s="308">
        <f t="shared" si="40"/>
        <v>0</v>
      </c>
    </row>
    <row r="798" spans="1:15" ht="12.75">
      <c r="A798" s="16" t="s">
        <v>8</v>
      </c>
      <c r="B798" s="280" t="s">
        <v>9</v>
      </c>
      <c r="C798" s="320">
        <v>40</v>
      </c>
      <c r="D798" s="320">
        <v>60</v>
      </c>
      <c r="E798" s="292">
        <f aca="true" t="shared" si="41" ref="E798:E822">(C798*D798)/1000</f>
        <v>2.4</v>
      </c>
      <c r="F798" s="320">
        <v>40</v>
      </c>
      <c r="G798" s="320">
        <v>60</v>
      </c>
      <c r="H798" s="292">
        <f aca="true" t="shared" si="42" ref="H798:H822">(F798*G798)/1000</f>
        <v>2.4</v>
      </c>
      <c r="I798" s="320">
        <v>20</v>
      </c>
      <c r="J798" s="320">
        <v>60</v>
      </c>
      <c r="K798" s="292">
        <f aca="true" t="shared" si="43" ref="K798:K822">(I798*J798)/1000</f>
        <v>1.2</v>
      </c>
      <c r="L798" s="320">
        <v>40</v>
      </c>
      <c r="M798" s="320">
        <v>60</v>
      </c>
      <c r="N798" s="292">
        <f aca="true" t="shared" si="44" ref="N798:N822">(L798*M798)/1000</f>
        <v>2.4</v>
      </c>
      <c r="O798" s="308">
        <f t="shared" si="40"/>
        <v>8.4</v>
      </c>
    </row>
    <row r="799" spans="1:15" ht="12.75">
      <c r="A799" s="321" t="s">
        <v>10</v>
      </c>
      <c r="B799" s="280" t="s">
        <v>9</v>
      </c>
      <c r="C799" s="320">
        <v>30</v>
      </c>
      <c r="D799" s="320">
        <v>15</v>
      </c>
      <c r="E799" s="292">
        <f t="shared" si="41"/>
        <v>0.45</v>
      </c>
      <c r="F799" s="320">
        <v>30</v>
      </c>
      <c r="G799" s="320">
        <v>15</v>
      </c>
      <c r="H799" s="292">
        <f t="shared" si="42"/>
        <v>0.45</v>
      </c>
      <c r="I799" s="320">
        <v>20</v>
      </c>
      <c r="J799" s="320">
        <v>15</v>
      </c>
      <c r="K799" s="292">
        <f t="shared" si="43"/>
        <v>0.3</v>
      </c>
      <c r="L799" s="320">
        <v>30</v>
      </c>
      <c r="M799" s="320">
        <v>15</v>
      </c>
      <c r="N799" s="292">
        <f t="shared" si="44"/>
        <v>0.45</v>
      </c>
      <c r="O799" s="308">
        <f t="shared" si="40"/>
        <v>1.65</v>
      </c>
    </row>
    <row r="800" spans="1:15" ht="22.5">
      <c r="A800" s="321" t="s">
        <v>11</v>
      </c>
      <c r="B800" s="280" t="s">
        <v>9</v>
      </c>
      <c r="C800" s="320">
        <v>30</v>
      </c>
      <c r="D800" s="320">
        <v>22</v>
      </c>
      <c r="E800" s="292">
        <f t="shared" si="41"/>
        <v>0.66</v>
      </c>
      <c r="F800" s="320">
        <v>30</v>
      </c>
      <c r="G800" s="320">
        <v>22</v>
      </c>
      <c r="H800" s="292">
        <f t="shared" si="42"/>
        <v>0.66</v>
      </c>
      <c r="I800" s="320">
        <v>20</v>
      </c>
      <c r="J800" s="320">
        <v>22</v>
      </c>
      <c r="K800" s="292">
        <f t="shared" si="43"/>
        <v>0.44</v>
      </c>
      <c r="L800" s="320">
        <v>30</v>
      </c>
      <c r="M800" s="320">
        <v>22</v>
      </c>
      <c r="N800" s="292">
        <f t="shared" si="44"/>
        <v>0.66</v>
      </c>
      <c r="O800" s="308">
        <f t="shared" si="40"/>
        <v>2.42</v>
      </c>
    </row>
    <row r="801" spans="1:15" ht="22.5">
      <c r="A801" s="15" t="s">
        <v>582</v>
      </c>
      <c r="B801" s="280" t="s">
        <v>9</v>
      </c>
      <c r="C801" s="320">
        <v>2</v>
      </c>
      <c r="D801" s="320">
        <v>750</v>
      </c>
      <c r="E801" s="292">
        <f t="shared" si="41"/>
        <v>1.5</v>
      </c>
      <c r="F801" s="320">
        <v>2</v>
      </c>
      <c r="G801" s="320">
        <v>750</v>
      </c>
      <c r="H801" s="292">
        <f t="shared" si="42"/>
        <v>1.5</v>
      </c>
      <c r="I801" s="320">
        <v>1</v>
      </c>
      <c r="J801" s="320">
        <v>750</v>
      </c>
      <c r="K801" s="292">
        <f t="shared" si="43"/>
        <v>0.75</v>
      </c>
      <c r="L801" s="320">
        <v>2</v>
      </c>
      <c r="M801" s="320">
        <v>750</v>
      </c>
      <c r="N801" s="292">
        <f t="shared" si="44"/>
        <v>1.5</v>
      </c>
      <c r="O801" s="308">
        <f t="shared" si="40"/>
        <v>5.25</v>
      </c>
    </row>
    <row r="802" spans="1:15" ht="22.5">
      <c r="A802" s="15" t="s">
        <v>583</v>
      </c>
      <c r="B802" s="280" t="s">
        <v>9</v>
      </c>
      <c r="C802" s="320">
        <v>50</v>
      </c>
      <c r="D802" s="320">
        <v>65</v>
      </c>
      <c r="E802" s="292">
        <f t="shared" si="41"/>
        <v>3.25</v>
      </c>
      <c r="F802" s="320">
        <v>50</v>
      </c>
      <c r="G802" s="320">
        <v>65</v>
      </c>
      <c r="H802" s="292">
        <f t="shared" si="42"/>
        <v>3.25</v>
      </c>
      <c r="I802" s="320">
        <v>20</v>
      </c>
      <c r="J802" s="320">
        <v>65</v>
      </c>
      <c r="K802" s="292">
        <f t="shared" si="43"/>
        <v>1.3</v>
      </c>
      <c r="L802" s="320">
        <v>50</v>
      </c>
      <c r="M802" s="320">
        <v>65</v>
      </c>
      <c r="N802" s="292">
        <f t="shared" si="44"/>
        <v>3.25</v>
      </c>
      <c r="O802" s="308">
        <f t="shared" si="40"/>
        <v>11.05</v>
      </c>
    </row>
    <row r="803" spans="1:15" ht="22.5">
      <c r="A803" s="15" t="s">
        <v>584</v>
      </c>
      <c r="B803" s="280" t="s">
        <v>9</v>
      </c>
      <c r="C803" s="320">
        <v>15</v>
      </c>
      <c r="D803" s="320">
        <v>35</v>
      </c>
      <c r="E803" s="292">
        <f t="shared" si="41"/>
        <v>0.525</v>
      </c>
      <c r="F803" s="320">
        <v>15</v>
      </c>
      <c r="G803" s="320">
        <v>35</v>
      </c>
      <c r="H803" s="292">
        <f t="shared" si="42"/>
        <v>0.525</v>
      </c>
      <c r="I803" s="320">
        <v>5</v>
      </c>
      <c r="J803" s="320">
        <v>35</v>
      </c>
      <c r="K803" s="292">
        <f t="shared" si="43"/>
        <v>0.175</v>
      </c>
      <c r="L803" s="320">
        <v>15</v>
      </c>
      <c r="M803" s="320">
        <v>35</v>
      </c>
      <c r="N803" s="292">
        <f t="shared" si="44"/>
        <v>0.525</v>
      </c>
      <c r="O803" s="308">
        <f t="shared" si="40"/>
        <v>1.75</v>
      </c>
    </row>
    <row r="804" spans="1:15" ht="33.75">
      <c r="A804" s="15" t="s">
        <v>585</v>
      </c>
      <c r="B804" s="280" t="s">
        <v>586</v>
      </c>
      <c r="C804" s="320">
        <v>30</v>
      </c>
      <c r="D804" s="320">
        <v>32</v>
      </c>
      <c r="E804" s="292">
        <f t="shared" si="41"/>
        <v>0.96</v>
      </c>
      <c r="F804" s="320">
        <v>30</v>
      </c>
      <c r="G804" s="320">
        <v>32</v>
      </c>
      <c r="H804" s="292">
        <f t="shared" si="42"/>
        <v>0.96</v>
      </c>
      <c r="I804" s="320">
        <v>20</v>
      </c>
      <c r="J804" s="320">
        <v>32</v>
      </c>
      <c r="K804" s="292">
        <f t="shared" si="43"/>
        <v>0.64</v>
      </c>
      <c r="L804" s="320">
        <v>30</v>
      </c>
      <c r="M804" s="320">
        <v>32</v>
      </c>
      <c r="N804" s="292">
        <f t="shared" si="44"/>
        <v>0.96</v>
      </c>
      <c r="O804" s="308">
        <f t="shared" si="40"/>
        <v>3.52</v>
      </c>
    </row>
    <row r="805" spans="1:15" ht="22.5">
      <c r="A805" s="15" t="s">
        <v>587</v>
      </c>
      <c r="B805" s="280" t="s">
        <v>9</v>
      </c>
      <c r="C805" s="320">
        <v>60</v>
      </c>
      <c r="D805" s="320">
        <v>55</v>
      </c>
      <c r="E805" s="292">
        <f t="shared" si="41"/>
        <v>3.3</v>
      </c>
      <c r="F805" s="320">
        <v>60</v>
      </c>
      <c r="G805" s="320">
        <v>55</v>
      </c>
      <c r="H805" s="292">
        <f t="shared" si="42"/>
        <v>3.3</v>
      </c>
      <c r="I805" s="320">
        <v>30</v>
      </c>
      <c r="J805" s="320">
        <v>55</v>
      </c>
      <c r="K805" s="292">
        <f t="shared" si="43"/>
        <v>1.65</v>
      </c>
      <c r="L805" s="320">
        <v>60</v>
      </c>
      <c r="M805" s="320">
        <v>55</v>
      </c>
      <c r="N805" s="292">
        <f t="shared" si="44"/>
        <v>3.3</v>
      </c>
      <c r="O805" s="308">
        <f t="shared" si="40"/>
        <v>11.55</v>
      </c>
    </row>
    <row r="806" spans="1:15" ht="12.75">
      <c r="A806" s="15" t="s">
        <v>588</v>
      </c>
      <c r="B806" s="280" t="s">
        <v>9</v>
      </c>
      <c r="C806" s="320">
        <v>50</v>
      </c>
      <c r="D806" s="320">
        <v>15</v>
      </c>
      <c r="E806" s="292">
        <f t="shared" si="41"/>
        <v>0.75</v>
      </c>
      <c r="F806" s="320">
        <v>50</v>
      </c>
      <c r="G806" s="320">
        <v>15</v>
      </c>
      <c r="H806" s="292">
        <f t="shared" si="42"/>
        <v>0.75</v>
      </c>
      <c r="I806" s="320">
        <v>30</v>
      </c>
      <c r="J806" s="320">
        <v>15</v>
      </c>
      <c r="K806" s="292">
        <f t="shared" si="43"/>
        <v>0.45</v>
      </c>
      <c r="L806" s="320">
        <v>50</v>
      </c>
      <c r="M806" s="320">
        <v>15</v>
      </c>
      <c r="N806" s="292">
        <f t="shared" si="44"/>
        <v>0.75</v>
      </c>
      <c r="O806" s="308">
        <f t="shared" si="40"/>
        <v>2.7</v>
      </c>
    </row>
    <row r="807" spans="1:15" ht="22.5">
      <c r="A807" s="15" t="s">
        <v>589</v>
      </c>
      <c r="B807" s="280" t="s">
        <v>9</v>
      </c>
      <c r="C807" s="320">
        <v>130</v>
      </c>
      <c r="D807" s="320">
        <v>20</v>
      </c>
      <c r="E807" s="292">
        <f t="shared" si="41"/>
        <v>2.6</v>
      </c>
      <c r="F807" s="320">
        <v>120</v>
      </c>
      <c r="G807" s="320">
        <v>20</v>
      </c>
      <c r="H807" s="292">
        <f t="shared" si="42"/>
        <v>2.4</v>
      </c>
      <c r="I807" s="320">
        <v>100</v>
      </c>
      <c r="J807" s="320">
        <v>20</v>
      </c>
      <c r="K807" s="292">
        <f t="shared" si="43"/>
        <v>2</v>
      </c>
      <c r="L807" s="320">
        <v>120</v>
      </c>
      <c r="M807" s="320">
        <v>20</v>
      </c>
      <c r="N807" s="292">
        <f t="shared" si="44"/>
        <v>2.4</v>
      </c>
      <c r="O807" s="308">
        <f t="shared" si="40"/>
        <v>9.4</v>
      </c>
    </row>
    <row r="808" spans="1:15" ht="12.75">
      <c r="A808" s="16" t="s">
        <v>16</v>
      </c>
      <c r="B808" s="280" t="s">
        <v>9</v>
      </c>
      <c r="C808" s="320">
        <v>10</v>
      </c>
      <c r="D808" s="320">
        <v>85</v>
      </c>
      <c r="E808" s="292">
        <f t="shared" si="41"/>
        <v>0.85</v>
      </c>
      <c r="F808" s="320">
        <v>20</v>
      </c>
      <c r="G808" s="320">
        <v>85</v>
      </c>
      <c r="H808" s="292">
        <f t="shared" si="42"/>
        <v>1.7</v>
      </c>
      <c r="I808" s="320">
        <v>10</v>
      </c>
      <c r="J808" s="320">
        <v>85</v>
      </c>
      <c r="K808" s="292">
        <f t="shared" si="43"/>
        <v>0.85</v>
      </c>
      <c r="L808" s="320">
        <v>20</v>
      </c>
      <c r="M808" s="320">
        <v>85</v>
      </c>
      <c r="N808" s="292">
        <f t="shared" si="44"/>
        <v>1.7</v>
      </c>
      <c r="O808" s="308">
        <f t="shared" si="40"/>
        <v>5.1</v>
      </c>
    </row>
    <row r="809" spans="1:15" ht="12.75">
      <c r="A809" s="16" t="s">
        <v>18</v>
      </c>
      <c r="B809" s="280" t="s">
        <v>9</v>
      </c>
      <c r="C809" s="320">
        <v>150</v>
      </c>
      <c r="D809" s="320">
        <v>12</v>
      </c>
      <c r="E809" s="292">
        <f t="shared" si="41"/>
        <v>1.8</v>
      </c>
      <c r="F809" s="320">
        <v>100</v>
      </c>
      <c r="G809" s="320">
        <v>12</v>
      </c>
      <c r="H809" s="292">
        <f t="shared" si="42"/>
        <v>1.2</v>
      </c>
      <c r="I809" s="320">
        <v>100</v>
      </c>
      <c r="J809" s="320">
        <v>12</v>
      </c>
      <c r="K809" s="292">
        <f t="shared" si="43"/>
        <v>1.2</v>
      </c>
      <c r="L809" s="320">
        <v>150</v>
      </c>
      <c r="M809" s="320">
        <v>12</v>
      </c>
      <c r="N809" s="292">
        <f t="shared" si="44"/>
        <v>1.8</v>
      </c>
      <c r="O809" s="308">
        <f t="shared" si="40"/>
        <v>6</v>
      </c>
    </row>
    <row r="810" spans="1:15" ht="12.75">
      <c r="A810" s="16" t="s">
        <v>590</v>
      </c>
      <c r="B810" s="280" t="s">
        <v>9</v>
      </c>
      <c r="C810" s="320">
        <v>3</v>
      </c>
      <c r="D810" s="320">
        <v>450</v>
      </c>
      <c r="E810" s="322">
        <f t="shared" si="41"/>
        <v>1.35</v>
      </c>
      <c r="F810" s="320">
        <v>2</v>
      </c>
      <c r="G810" s="320">
        <v>450</v>
      </c>
      <c r="H810" s="292">
        <f t="shared" si="42"/>
        <v>0.9</v>
      </c>
      <c r="I810" s="320">
        <v>2</v>
      </c>
      <c r="J810" s="320">
        <v>450</v>
      </c>
      <c r="K810" s="324">
        <f t="shared" si="43"/>
        <v>0.9</v>
      </c>
      <c r="L810" s="325">
        <v>3</v>
      </c>
      <c r="M810" s="325">
        <v>450</v>
      </c>
      <c r="N810" s="324">
        <f t="shared" si="44"/>
        <v>1.35</v>
      </c>
      <c r="O810" s="308">
        <f t="shared" si="40"/>
        <v>4.5</v>
      </c>
    </row>
    <row r="811" spans="1:15" ht="12.75">
      <c r="A811" s="16" t="s">
        <v>591</v>
      </c>
      <c r="B811" s="280" t="s">
        <v>9</v>
      </c>
      <c r="C811" s="320"/>
      <c r="D811" s="320"/>
      <c r="E811" s="322">
        <f t="shared" si="41"/>
        <v>0</v>
      </c>
      <c r="F811" s="320"/>
      <c r="G811" s="320"/>
      <c r="H811" s="292">
        <f t="shared" si="42"/>
        <v>0</v>
      </c>
      <c r="I811" s="320">
        <v>10</v>
      </c>
      <c r="J811" s="320">
        <v>55</v>
      </c>
      <c r="K811" s="326">
        <f t="shared" si="43"/>
        <v>0.55</v>
      </c>
      <c r="L811" s="325"/>
      <c r="M811" s="325"/>
      <c r="N811" s="324">
        <f t="shared" si="44"/>
        <v>0</v>
      </c>
      <c r="O811" s="308">
        <f t="shared" si="40"/>
        <v>0.55</v>
      </c>
    </row>
    <row r="812" spans="1:15" ht="12.75">
      <c r="A812" s="52" t="s">
        <v>592</v>
      </c>
      <c r="B812" s="167" t="s">
        <v>9</v>
      </c>
      <c r="C812" s="320">
        <v>100</v>
      </c>
      <c r="D812" s="320">
        <v>30</v>
      </c>
      <c r="E812" s="322">
        <f t="shared" si="41"/>
        <v>3</v>
      </c>
      <c r="F812" s="16">
        <v>100</v>
      </c>
      <c r="G812" s="16">
        <v>30</v>
      </c>
      <c r="H812" s="292">
        <f t="shared" si="42"/>
        <v>3</v>
      </c>
      <c r="I812" s="16">
        <v>50</v>
      </c>
      <c r="J812" s="16">
        <v>30</v>
      </c>
      <c r="K812" s="324">
        <f t="shared" si="43"/>
        <v>1.5</v>
      </c>
      <c r="L812" s="156">
        <v>100</v>
      </c>
      <c r="M812" s="156">
        <v>30</v>
      </c>
      <c r="N812" s="324">
        <f t="shared" si="44"/>
        <v>3</v>
      </c>
      <c r="O812" s="308">
        <f t="shared" si="40"/>
        <v>10.5</v>
      </c>
    </row>
    <row r="813" spans="1:15" ht="12.75">
      <c r="A813" s="52" t="s">
        <v>593</v>
      </c>
      <c r="B813" s="6" t="s">
        <v>9</v>
      </c>
      <c r="C813" s="320">
        <v>150</v>
      </c>
      <c r="D813" s="320">
        <v>25</v>
      </c>
      <c r="E813" s="322">
        <f t="shared" si="41"/>
        <v>3.75</v>
      </c>
      <c r="F813" s="16">
        <v>100</v>
      </c>
      <c r="G813" s="16">
        <v>25</v>
      </c>
      <c r="H813" s="292">
        <f t="shared" si="42"/>
        <v>2.5</v>
      </c>
      <c r="I813" s="16">
        <v>50</v>
      </c>
      <c r="J813" s="16">
        <v>25</v>
      </c>
      <c r="K813" s="324">
        <f t="shared" si="43"/>
        <v>1.25</v>
      </c>
      <c r="L813" s="156">
        <v>150</v>
      </c>
      <c r="M813" s="156">
        <v>25</v>
      </c>
      <c r="N813" s="324">
        <f t="shared" si="44"/>
        <v>3.75</v>
      </c>
      <c r="O813" s="308">
        <f t="shared" si="40"/>
        <v>11.25</v>
      </c>
    </row>
    <row r="814" spans="1:15" ht="12.75">
      <c r="A814" s="52" t="s">
        <v>13</v>
      </c>
      <c r="B814" s="6" t="s">
        <v>9</v>
      </c>
      <c r="C814" s="297">
        <v>5</v>
      </c>
      <c r="D814" s="297">
        <v>120</v>
      </c>
      <c r="E814" s="302">
        <f t="shared" si="41"/>
        <v>0.6</v>
      </c>
      <c r="F814" s="52">
        <v>5</v>
      </c>
      <c r="G814" s="52">
        <v>120</v>
      </c>
      <c r="H814" s="292">
        <f t="shared" si="42"/>
        <v>0.6</v>
      </c>
      <c r="I814" s="52">
        <v>5</v>
      </c>
      <c r="J814" s="52">
        <v>120</v>
      </c>
      <c r="K814" s="326">
        <f t="shared" si="43"/>
        <v>0.6</v>
      </c>
      <c r="L814" s="52">
        <v>5</v>
      </c>
      <c r="M814" s="52">
        <v>120</v>
      </c>
      <c r="N814" s="326">
        <f t="shared" si="44"/>
        <v>0.6</v>
      </c>
      <c r="O814" s="308">
        <f t="shared" si="40"/>
        <v>2.4</v>
      </c>
    </row>
    <row r="815" spans="1:15" ht="22.5">
      <c r="A815" s="52" t="s">
        <v>594</v>
      </c>
      <c r="B815" s="6" t="s">
        <v>9</v>
      </c>
      <c r="C815" s="297">
        <v>5</v>
      </c>
      <c r="D815" s="297">
        <v>5</v>
      </c>
      <c r="E815" s="313">
        <f t="shared" si="41"/>
        <v>0.025</v>
      </c>
      <c r="F815" s="52">
        <v>6</v>
      </c>
      <c r="G815" s="52">
        <v>5</v>
      </c>
      <c r="H815" s="292">
        <f t="shared" si="42"/>
        <v>0.03</v>
      </c>
      <c r="I815" s="52">
        <v>5</v>
      </c>
      <c r="J815" s="52">
        <v>5</v>
      </c>
      <c r="K815" s="326">
        <f t="shared" si="43"/>
        <v>0.025</v>
      </c>
      <c r="L815" s="52">
        <v>6</v>
      </c>
      <c r="M815" s="52">
        <v>5</v>
      </c>
      <c r="N815" s="326">
        <f t="shared" si="44"/>
        <v>0.03</v>
      </c>
      <c r="O815" s="308">
        <f t="shared" si="40"/>
        <v>0.11</v>
      </c>
    </row>
    <row r="816" spans="1:15" ht="22.5">
      <c r="A816" s="52" t="s">
        <v>595</v>
      </c>
      <c r="B816" s="6" t="s">
        <v>596</v>
      </c>
      <c r="C816" s="297">
        <v>9</v>
      </c>
      <c r="D816" s="297">
        <v>25</v>
      </c>
      <c r="E816" s="313">
        <f t="shared" si="41"/>
        <v>0.225</v>
      </c>
      <c r="F816" s="52">
        <v>9</v>
      </c>
      <c r="G816" s="52">
        <v>25</v>
      </c>
      <c r="H816" s="292">
        <f t="shared" si="42"/>
        <v>0.225</v>
      </c>
      <c r="I816" s="52">
        <v>6</v>
      </c>
      <c r="J816" s="52">
        <v>25</v>
      </c>
      <c r="K816" s="326">
        <f t="shared" si="43"/>
        <v>0.15</v>
      </c>
      <c r="L816" s="52">
        <v>9</v>
      </c>
      <c r="M816" s="52">
        <v>25</v>
      </c>
      <c r="N816" s="326">
        <f t="shared" si="44"/>
        <v>0.225</v>
      </c>
      <c r="O816" s="308">
        <f t="shared" si="40"/>
        <v>0.825</v>
      </c>
    </row>
    <row r="817" spans="1:15" ht="12.75">
      <c r="A817" s="52" t="s">
        <v>597</v>
      </c>
      <c r="B817" s="6" t="s">
        <v>596</v>
      </c>
      <c r="C817" s="297">
        <v>16</v>
      </c>
      <c r="D817" s="297">
        <v>25</v>
      </c>
      <c r="E817" s="313">
        <f t="shared" si="41"/>
        <v>0.4</v>
      </c>
      <c r="F817" s="52">
        <v>16</v>
      </c>
      <c r="G817" s="52">
        <v>25</v>
      </c>
      <c r="H817" s="292">
        <f t="shared" si="42"/>
        <v>0.4</v>
      </c>
      <c r="I817" s="52">
        <v>2</v>
      </c>
      <c r="J817" s="52">
        <v>25</v>
      </c>
      <c r="K817" s="326">
        <f t="shared" si="43"/>
        <v>0.05</v>
      </c>
      <c r="L817" s="52">
        <v>16</v>
      </c>
      <c r="M817" s="52">
        <v>25</v>
      </c>
      <c r="N817" s="324">
        <f t="shared" si="44"/>
        <v>0.4</v>
      </c>
      <c r="O817" s="308">
        <f t="shared" si="40"/>
        <v>1.25</v>
      </c>
    </row>
    <row r="818" spans="1:15" ht="12.75">
      <c r="A818" s="52" t="s">
        <v>598</v>
      </c>
      <c r="B818" s="6" t="s">
        <v>596</v>
      </c>
      <c r="C818" s="297">
        <v>16</v>
      </c>
      <c r="D818" s="297">
        <v>15</v>
      </c>
      <c r="E818" s="313">
        <f t="shared" si="41"/>
        <v>0.24</v>
      </c>
      <c r="F818" s="52">
        <v>16</v>
      </c>
      <c r="G818" s="52">
        <v>15</v>
      </c>
      <c r="H818" s="292">
        <f t="shared" si="42"/>
        <v>0.24</v>
      </c>
      <c r="I818" s="52">
        <v>2</v>
      </c>
      <c r="J818" s="52">
        <v>15</v>
      </c>
      <c r="K818" s="326">
        <f t="shared" si="43"/>
        <v>0.03</v>
      </c>
      <c r="L818" s="52">
        <v>16</v>
      </c>
      <c r="M818" s="52">
        <v>15</v>
      </c>
      <c r="N818" s="326">
        <f t="shared" si="44"/>
        <v>0.24</v>
      </c>
      <c r="O818" s="308">
        <f t="shared" si="40"/>
        <v>0.75</v>
      </c>
    </row>
    <row r="819" spans="1:15" ht="22.5">
      <c r="A819" s="52" t="s">
        <v>599</v>
      </c>
      <c r="B819" s="6" t="s">
        <v>9</v>
      </c>
      <c r="C819" s="297">
        <v>2</v>
      </c>
      <c r="D819" s="297">
        <v>95</v>
      </c>
      <c r="E819" s="313">
        <f t="shared" si="41"/>
        <v>0.19</v>
      </c>
      <c r="F819" s="52"/>
      <c r="G819" s="52"/>
      <c r="H819" s="292">
        <f t="shared" si="42"/>
        <v>0</v>
      </c>
      <c r="I819" s="52"/>
      <c r="J819" s="52"/>
      <c r="K819" s="324">
        <f t="shared" si="43"/>
        <v>0</v>
      </c>
      <c r="L819" s="52"/>
      <c r="M819" s="52"/>
      <c r="N819" s="324">
        <f t="shared" si="44"/>
        <v>0</v>
      </c>
      <c r="O819" s="308">
        <f t="shared" si="40"/>
        <v>0.19</v>
      </c>
    </row>
    <row r="820" spans="1:15" ht="33.75">
      <c r="A820" s="52" t="s">
        <v>600</v>
      </c>
      <c r="B820" s="6" t="s">
        <v>9</v>
      </c>
      <c r="C820" s="297">
        <v>5</v>
      </c>
      <c r="D820" s="297">
        <v>10</v>
      </c>
      <c r="E820" s="313">
        <f t="shared" si="41"/>
        <v>0.05</v>
      </c>
      <c r="F820" s="52">
        <v>6</v>
      </c>
      <c r="G820" s="52">
        <v>10</v>
      </c>
      <c r="H820" s="292">
        <f t="shared" si="42"/>
        <v>0.06</v>
      </c>
      <c r="I820" s="52">
        <v>5</v>
      </c>
      <c r="J820" s="52">
        <v>10</v>
      </c>
      <c r="K820" s="326">
        <f t="shared" si="43"/>
        <v>0.05</v>
      </c>
      <c r="L820" s="52">
        <v>6</v>
      </c>
      <c r="M820" s="52">
        <v>10</v>
      </c>
      <c r="N820" s="326">
        <f t="shared" si="44"/>
        <v>0.06</v>
      </c>
      <c r="O820" s="308">
        <f t="shared" si="40"/>
        <v>0.22</v>
      </c>
    </row>
    <row r="821" spans="1:15" ht="12.75">
      <c r="A821" s="52" t="s">
        <v>601</v>
      </c>
      <c r="B821" s="6" t="s">
        <v>9</v>
      </c>
      <c r="C821" s="297"/>
      <c r="D821" s="297"/>
      <c r="E821" s="302">
        <f t="shared" si="41"/>
        <v>0</v>
      </c>
      <c r="F821" s="52">
        <v>12</v>
      </c>
      <c r="G821" s="52">
        <v>5000</v>
      </c>
      <c r="H821" s="292">
        <f t="shared" si="42"/>
        <v>60</v>
      </c>
      <c r="I821" s="52">
        <v>12</v>
      </c>
      <c r="J821" s="52">
        <v>5000</v>
      </c>
      <c r="K821" s="324">
        <f t="shared" si="43"/>
        <v>60</v>
      </c>
      <c r="L821" s="52"/>
      <c r="M821" s="52"/>
      <c r="N821" s="324">
        <f t="shared" si="44"/>
        <v>0</v>
      </c>
      <c r="O821" s="308">
        <f t="shared" si="40"/>
        <v>120</v>
      </c>
    </row>
    <row r="822" spans="1:15" ht="12.75">
      <c r="A822" s="52" t="s">
        <v>602</v>
      </c>
      <c r="B822" s="6" t="s">
        <v>9</v>
      </c>
      <c r="C822" s="297">
        <v>4</v>
      </c>
      <c r="D822" s="297">
        <v>95</v>
      </c>
      <c r="E822" s="313">
        <f t="shared" si="41"/>
        <v>0.38</v>
      </c>
      <c r="F822" s="52"/>
      <c r="G822" s="52"/>
      <c r="H822" s="292">
        <f t="shared" si="42"/>
        <v>0</v>
      </c>
      <c r="I822" s="52">
        <v>4</v>
      </c>
      <c r="J822" s="52">
        <v>95</v>
      </c>
      <c r="K822" s="324">
        <f t="shared" si="43"/>
        <v>0.38</v>
      </c>
      <c r="L822" s="52"/>
      <c r="M822" s="52"/>
      <c r="N822" s="324">
        <f t="shared" si="44"/>
        <v>0</v>
      </c>
      <c r="O822" s="308">
        <f t="shared" si="40"/>
        <v>0.76</v>
      </c>
    </row>
    <row r="823" spans="1:15" ht="33.75">
      <c r="A823" s="52" t="s">
        <v>603</v>
      </c>
      <c r="B823" s="6" t="s">
        <v>22</v>
      </c>
      <c r="C823" s="297"/>
      <c r="D823" s="297"/>
      <c r="E823" s="292">
        <v>20</v>
      </c>
      <c r="F823" s="52"/>
      <c r="G823" s="52"/>
      <c r="H823" s="292">
        <v>20</v>
      </c>
      <c r="I823" s="52"/>
      <c r="J823" s="52"/>
      <c r="K823" s="324">
        <v>20</v>
      </c>
      <c r="L823" s="52"/>
      <c r="M823" s="52"/>
      <c r="N823" s="324">
        <v>20</v>
      </c>
      <c r="O823" s="308">
        <f t="shared" si="40"/>
        <v>80</v>
      </c>
    </row>
    <row r="824" spans="1:15" ht="31.5">
      <c r="A824" s="1" t="s">
        <v>20</v>
      </c>
      <c r="B824" s="6" t="s">
        <v>1</v>
      </c>
      <c r="C824" s="327"/>
      <c r="D824" s="327"/>
      <c r="E824" s="286">
        <f>SUM(E798:E823)</f>
        <v>49.25500000000001</v>
      </c>
      <c r="F824" s="157"/>
      <c r="G824" s="157"/>
      <c r="H824" s="286">
        <f>SUM(H798:H823)</f>
        <v>107.05</v>
      </c>
      <c r="I824" s="157"/>
      <c r="J824" s="157"/>
      <c r="K824" s="286">
        <f>SUM(K798:K823)</f>
        <v>96.44</v>
      </c>
      <c r="L824" s="286"/>
      <c r="M824" s="286"/>
      <c r="N824" s="286">
        <f>SUM(N798:N823)</f>
        <v>49.35</v>
      </c>
      <c r="O824" s="286">
        <f>SUM(O798:O823)</f>
        <v>302.095</v>
      </c>
    </row>
    <row r="825" spans="1:15" ht="12.75">
      <c r="A825" s="280" t="s">
        <v>604</v>
      </c>
      <c r="B825" s="280" t="s">
        <v>22</v>
      </c>
      <c r="C825" s="282"/>
      <c r="D825" s="282"/>
      <c r="E825" s="316">
        <f>E734+E736+E746+E748+E750+E757+E766+E768+E779+E783+E796+E824</f>
        <v>2144.808872</v>
      </c>
      <c r="F825" s="316"/>
      <c r="G825" s="316"/>
      <c r="H825" s="316">
        <f>H734+H736+H746+H748+H750+H757+H766+H768+H779+H783+H796+H824</f>
        <v>1045.65486</v>
      </c>
      <c r="I825" s="316"/>
      <c r="J825" s="316"/>
      <c r="K825" s="316">
        <f>K734+K736+K746+K748+K750+K757+K766+K768+K779+K783+K796+K824</f>
        <v>522.3991719999999</v>
      </c>
      <c r="L825" s="316"/>
      <c r="M825" s="316"/>
      <c r="N825" s="316">
        <f>N734+N736+N746+N748+N750+N757+N766+N768+N779+N783+N796+N824</f>
        <v>1925.007482</v>
      </c>
      <c r="O825" s="316">
        <f>O734+O736+O746+O748+O750+O757+O766+O768+O779+O783+O796+O824</f>
        <v>5637.8703860000005</v>
      </c>
    </row>
    <row r="826" spans="1:15" ht="12.75">
      <c r="A826" s="158"/>
      <c r="B826" s="158"/>
      <c r="C826" s="158"/>
      <c r="D826" s="158"/>
      <c r="E826" s="158"/>
      <c r="F826" s="158"/>
      <c r="G826" s="158"/>
      <c r="H826" s="158"/>
      <c r="I826" s="158"/>
      <c r="J826" s="158"/>
      <c r="K826" s="158"/>
      <c r="L826" s="158"/>
      <c r="M826" s="158"/>
      <c r="N826" s="158"/>
      <c r="O826" s="158"/>
    </row>
    <row r="827" spans="1:15" ht="12.75">
      <c r="A827" s="349" t="s">
        <v>605</v>
      </c>
      <c r="B827" s="350"/>
      <c r="C827" s="350"/>
      <c r="D827" s="350"/>
      <c r="E827" s="350"/>
      <c r="F827" s="350"/>
      <c r="G827" s="350"/>
      <c r="H827" s="350"/>
      <c r="I827" s="350"/>
      <c r="J827" s="350"/>
      <c r="K827" s="350"/>
      <c r="L827" s="350"/>
      <c r="M827" s="350"/>
      <c r="N827" s="350"/>
      <c r="O827" s="351"/>
    </row>
    <row r="828" spans="1:15" ht="12.75">
      <c r="A828" s="328" t="s">
        <v>606</v>
      </c>
      <c r="B828" s="280" t="s">
        <v>22</v>
      </c>
      <c r="C828" s="329"/>
      <c r="D828" s="329"/>
      <c r="E828" s="329"/>
      <c r="F828" s="329"/>
      <c r="G828" s="329"/>
      <c r="H828" s="329"/>
      <c r="I828" s="329"/>
      <c r="J828" s="329"/>
      <c r="K828" s="308"/>
      <c r="L828" s="329"/>
      <c r="M828" s="329"/>
      <c r="N828" s="308"/>
      <c r="O828" s="308">
        <f>E828+H828+K828+N828</f>
        <v>0</v>
      </c>
    </row>
    <row r="829" spans="1:15" ht="12.75">
      <c r="A829" s="328" t="s">
        <v>607</v>
      </c>
      <c r="B829" s="280" t="s">
        <v>22</v>
      </c>
      <c r="C829" s="329"/>
      <c r="D829" s="329"/>
      <c r="E829" s="308">
        <v>10</v>
      </c>
      <c r="F829" s="329"/>
      <c r="G829" s="329"/>
      <c r="H829" s="308">
        <v>100</v>
      </c>
      <c r="I829" s="329"/>
      <c r="J829" s="329"/>
      <c r="K829" s="308">
        <v>100</v>
      </c>
      <c r="L829" s="329"/>
      <c r="M829" s="329"/>
      <c r="N829" s="308"/>
      <c r="O829" s="308">
        <f>E829+H829+K829+N829</f>
        <v>210</v>
      </c>
    </row>
    <row r="830" spans="1:15" ht="12.75">
      <c r="A830" s="104" t="s">
        <v>608</v>
      </c>
      <c r="B830" s="280" t="s">
        <v>22</v>
      </c>
      <c r="C830" s="104"/>
      <c r="D830" s="104"/>
      <c r="E830" s="292"/>
      <c r="F830" s="292"/>
      <c r="G830" s="292"/>
      <c r="H830" s="292"/>
      <c r="I830" s="292"/>
      <c r="J830" s="292"/>
      <c r="K830" s="292"/>
      <c r="L830" s="292"/>
      <c r="M830" s="292"/>
      <c r="N830" s="292"/>
      <c r="O830" s="308">
        <f>E830+H830+K830+N830</f>
        <v>0</v>
      </c>
    </row>
    <row r="831" spans="1:15" ht="21">
      <c r="A831" s="167" t="s">
        <v>28</v>
      </c>
      <c r="B831" s="167" t="s">
        <v>1</v>
      </c>
      <c r="C831" s="52"/>
      <c r="D831" s="52"/>
      <c r="E831" s="302">
        <f>SUM(E829:E830)</f>
        <v>10</v>
      </c>
      <c r="F831" s="313"/>
      <c r="G831" s="313"/>
      <c r="H831" s="302">
        <f>SUM(H828:H830)</f>
        <v>100</v>
      </c>
      <c r="I831" s="313"/>
      <c r="J831" s="313"/>
      <c r="K831" s="302">
        <f>SUM(K828:K830)</f>
        <v>100</v>
      </c>
      <c r="L831" s="302"/>
      <c r="M831" s="302"/>
      <c r="N831" s="302">
        <f>SUM(N828:N830)</f>
        <v>0</v>
      </c>
      <c r="O831" s="286">
        <f>SUM(O828:O830)</f>
        <v>210</v>
      </c>
    </row>
    <row r="832" spans="1:15" ht="12.75">
      <c r="A832" s="352" t="s">
        <v>609</v>
      </c>
      <c r="B832" s="353"/>
      <c r="C832" s="353"/>
      <c r="D832" s="353"/>
      <c r="E832" s="353"/>
      <c r="F832" s="353"/>
      <c r="G832" s="353"/>
      <c r="H832" s="353"/>
      <c r="I832" s="353"/>
      <c r="J832" s="353"/>
      <c r="K832" s="353"/>
      <c r="L832" s="353"/>
      <c r="M832" s="353"/>
      <c r="N832" s="353"/>
      <c r="O832" s="354"/>
    </row>
    <row r="833" spans="1:15" ht="22.5">
      <c r="A833" s="52" t="s">
        <v>30</v>
      </c>
      <c r="B833" s="167" t="s">
        <v>22</v>
      </c>
      <c r="C833" s="167"/>
      <c r="D833" s="168"/>
      <c r="E833" s="302">
        <v>8.136</v>
      </c>
      <c r="F833" s="302"/>
      <c r="G833" s="302"/>
      <c r="H833" s="302">
        <v>8.136</v>
      </c>
      <c r="I833" s="302"/>
      <c r="J833" s="302"/>
      <c r="K833" s="302">
        <v>8.136</v>
      </c>
      <c r="L833" s="302"/>
      <c r="M833" s="302"/>
      <c r="N833" s="302">
        <v>8.136</v>
      </c>
      <c r="O833" s="316">
        <f>E833+H833+K833+N833</f>
        <v>32.544</v>
      </c>
    </row>
    <row r="834" spans="1:15" ht="45">
      <c r="A834" s="52" t="s">
        <v>31</v>
      </c>
      <c r="B834" s="167" t="s">
        <v>32</v>
      </c>
      <c r="C834" s="167"/>
      <c r="D834" s="167"/>
      <c r="E834" s="302">
        <v>7.65</v>
      </c>
      <c r="F834" s="313"/>
      <c r="G834" s="313"/>
      <c r="H834" s="302">
        <v>7.65</v>
      </c>
      <c r="I834" s="313"/>
      <c r="J834" s="313"/>
      <c r="K834" s="315">
        <v>7.65</v>
      </c>
      <c r="L834" s="330"/>
      <c r="M834" s="330"/>
      <c r="N834" s="315">
        <v>7.65</v>
      </c>
      <c r="O834" s="316">
        <f aca="true" t="shared" si="45" ref="O834:O844">E834+H834+K834+N834</f>
        <v>30.6</v>
      </c>
    </row>
    <row r="835" spans="1:15" ht="112.5">
      <c r="A835" s="52" t="s">
        <v>610</v>
      </c>
      <c r="B835" s="167" t="s">
        <v>22</v>
      </c>
      <c r="C835" s="167"/>
      <c r="D835" s="167"/>
      <c r="E835" s="302">
        <v>10.5</v>
      </c>
      <c r="F835" s="313"/>
      <c r="G835" s="313"/>
      <c r="H835" s="302">
        <v>10.5</v>
      </c>
      <c r="I835" s="313"/>
      <c r="J835" s="313"/>
      <c r="K835" s="302">
        <v>10.5</v>
      </c>
      <c r="L835" s="313"/>
      <c r="M835" s="313"/>
      <c r="N835" s="302">
        <v>10.5</v>
      </c>
      <c r="O835" s="316">
        <f t="shared" si="45"/>
        <v>42</v>
      </c>
    </row>
    <row r="836" spans="1:15" ht="33.75">
      <c r="A836" s="52" t="s">
        <v>34</v>
      </c>
      <c r="B836" s="167" t="s">
        <v>22</v>
      </c>
      <c r="C836" s="167"/>
      <c r="D836" s="167"/>
      <c r="E836" s="302">
        <v>4</v>
      </c>
      <c r="F836" s="313"/>
      <c r="G836" s="313"/>
      <c r="H836" s="313"/>
      <c r="I836" s="313"/>
      <c r="J836" s="313"/>
      <c r="K836" s="302">
        <v>4</v>
      </c>
      <c r="L836" s="313"/>
      <c r="M836" s="313"/>
      <c r="N836" s="313"/>
      <c r="O836" s="316">
        <f t="shared" si="45"/>
        <v>8</v>
      </c>
    </row>
    <row r="837" spans="1:15" ht="33.75">
      <c r="A837" s="52" t="s">
        <v>35</v>
      </c>
      <c r="B837" s="167" t="s">
        <v>22</v>
      </c>
      <c r="C837" s="167"/>
      <c r="D837" s="167"/>
      <c r="E837" s="313">
        <v>0.5</v>
      </c>
      <c r="F837" s="313"/>
      <c r="G837" s="313"/>
      <c r="H837" s="313">
        <v>0.5</v>
      </c>
      <c r="I837" s="313"/>
      <c r="J837" s="313"/>
      <c r="K837" s="313">
        <v>0.5</v>
      </c>
      <c r="L837" s="313"/>
      <c r="M837" s="313"/>
      <c r="N837" s="313">
        <v>1</v>
      </c>
      <c r="O837" s="316">
        <f t="shared" si="45"/>
        <v>2.5</v>
      </c>
    </row>
    <row r="838" spans="1:15" ht="22.5">
      <c r="A838" s="52" t="s">
        <v>36</v>
      </c>
      <c r="B838" s="167" t="s">
        <v>22</v>
      </c>
      <c r="C838" s="167"/>
      <c r="D838" s="167"/>
      <c r="E838" s="313">
        <v>37.368</v>
      </c>
      <c r="F838" s="313"/>
      <c r="G838" s="313"/>
      <c r="H838" s="313">
        <v>37.368</v>
      </c>
      <c r="I838" s="313"/>
      <c r="J838" s="313"/>
      <c r="K838" s="313">
        <v>37.368</v>
      </c>
      <c r="L838" s="313"/>
      <c r="M838" s="313"/>
      <c r="N838" s="313">
        <v>37.368</v>
      </c>
      <c r="O838" s="316">
        <f t="shared" si="45"/>
        <v>149.472</v>
      </c>
    </row>
    <row r="839" spans="1:15" ht="45">
      <c r="A839" s="52" t="s">
        <v>38</v>
      </c>
      <c r="B839" s="167" t="s">
        <v>22</v>
      </c>
      <c r="C839" s="167"/>
      <c r="D839" s="167"/>
      <c r="E839" s="302">
        <v>13.775</v>
      </c>
      <c r="F839" s="302"/>
      <c r="G839" s="302"/>
      <c r="H839" s="302">
        <v>13.775</v>
      </c>
      <c r="I839" s="302"/>
      <c r="J839" s="302"/>
      <c r="K839" s="302">
        <v>13.775</v>
      </c>
      <c r="L839" s="302"/>
      <c r="M839" s="302"/>
      <c r="N839" s="302">
        <v>13.775</v>
      </c>
      <c r="O839" s="316">
        <f t="shared" si="45"/>
        <v>55.1</v>
      </c>
    </row>
    <row r="840" spans="1:15" ht="112.5">
      <c r="A840" s="52" t="s">
        <v>39</v>
      </c>
      <c r="B840" s="167" t="s">
        <v>22</v>
      </c>
      <c r="C840" s="167"/>
      <c r="D840" s="167"/>
      <c r="E840" s="313">
        <v>4.5</v>
      </c>
      <c r="F840" s="313"/>
      <c r="G840" s="313"/>
      <c r="H840" s="313"/>
      <c r="I840" s="313"/>
      <c r="J840" s="313"/>
      <c r="K840" s="313">
        <v>4.5</v>
      </c>
      <c r="L840" s="313"/>
      <c r="M840" s="313"/>
      <c r="N840" s="313"/>
      <c r="O840" s="316">
        <f t="shared" si="45"/>
        <v>9</v>
      </c>
    </row>
    <row r="841" spans="1:15" ht="22.5">
      <c r="A841" s="52" t="s">
        <v>611</v>
      </c>
      <c r="B841" s="167" t="s">
        <v>612</v>
      </c>
      <c r="C841" s="2"/>
      <c r="D841" s="2"/>
      <c r="E841" s="2">
        <v>3.3</v>
      </c>
      <c r="F841" s="2"/>
      <c r="G841" s="2"/>
      <c r="H841" s="2">
        <v>3.3</v>
      </c>
      <c r="I841" s="2"/>
      <c r="J841" s="2"/>
      <c r="K841" s="2">
        <v>3.3</v>
      </c>
      <c r="L841" s="2"/>
      <c r="M841" s="2"/>
      <c r="N841" s="2">
        <v>3.3</v>
      </c>
      <c r="O841" s="316">
        <f t="shared" si="45"/>
        <v>13.2</v>
      </c>
    </row>
    <row r="842" spans="1:15" ht="22.5">
      <c r="A842" s="52" t="s">
        <v>613</v>
      </c>
      <c r="B842" s="167" t="s">
        <v>612</v>
      </c>
      <c r="C842" s="167"/>
      <c r="D842" s="167"/>
      <c r="E842" s="302">
        <v>20</v>
      </c>
      <c r="F842" s="302"/>
      <c r="G842" s="302"/>
      <c r="H842" s="302">
        <v>20</v>
      </c>
      <c r="I842" s="302"/>
      <c r="J842" s="302"/>
      <c r="K842" s="302">
        <v>20</v>
      </c>
      <c r="L842" s="302"/>
      <c r="M842" s="302"/>
      <c r="N842" s="302">
        <v>20</v>
      </c>
      <c r="O842" s="316">
        <f t="shared" si="45"/>
        <v>80</v>
      </c>
    </row>
    <row r="843" spans="1:15" ht="45">
      <c r="A843" s="52" t="s">
        <v>614</v>
      </c>
      <c r="B843" s="167" t="s">
        <v>1</v>
      </c>
      <c r="C843" s="167"/>
      <c r="D843" s="167"/>
      <c r="E843" s="302">
        <v>0.5</v>
      </c>
      <c r="F843" s="302"/>
      <c r="G843" s="302"/>
      <c r="H843" s="302">
        <v>0.5</v>
      </c>
      <c r="I843" s="302"/>
      <c r="J843" s="302"/>
      <c r="K843" s="302"/>
      <c r="L843" s="302"/>
      <c r="M843" s="302"/>
      <c r="N843" s="302">
        <v>0.5</v>
      </c>
      <c r="O843" s="316">
        <f t="shared" si="45"/>
        <v>1.5</v>
      </c>
    </row>
    <row r="844" spans="1:15" ht="56.25">
      <c r="A844" s="52" t="s">
        <v>615</v>
      </c>
      <c r="B844" s="167" t="s">
        <v>1</v>
      </c>
      <c r="C844" s="167"/>
      <c r="D844" s="167"/>
      <c r="E844" s="302">
        <v>2</v>
      </c>
      <c r="F844" s="302"/>
      <c r="G844" s="302"/>
      <c r="H844" s="302">
        <v>2</v>
      </c>
      <c r="I844" s="302"/>
      <c r="J844" s="302"/>
      <c r="K844" s="302">
        <v>2.5</v>
      </c>
      <c r="L844" s="302"/>
      <c r="M844" s="302"/>
      <c r="N844" s="302"/>
      <c r="O844" s="316">
        <f t="shared" si="45"/>
        <v>6.5</v>
      </c>
    </row>
    <row r="845" spans="1:15" ht="21.75">
      <c r="A845" s="331" t="s">
        <v>616</v>
      </c>
      <c r="B845" s="282" t="s">
        <v>1</v>
      </c>
      <c r="C845" s="282"/>
      <c r="D845" s="282"/>
      <c r="E845" s="316">
        <f>SUM(E833:E844)</f>
        <v>112.229</v>
      </c>
      <c r="F845" s="316"/>
      <c r="G845" s="316"/>
      <c r="H845" s="316">
        <f>SUM(H833:H844)</f>
        <v>103.729</v>
      </c>
      <c r="I845" s="316"/>
      <c r="J845" s="316"/>
      <c r="K845" s="316">
        <f>SUM(K833:K844)</f>
        <v>112.229</v>
      </c>
      <c r="L845" s="316"/>
      <c r="M845" s="316"/>
      <c r="N845" s="316">
        <f>SUM(N833:N844)</f>
        <v>102.229</v>
      </c>
      <c r="O845" s="316">
        <f>SUM(O833:O844)</f>
        <v>430.416</v>
      </c>
    </row>
    <row r="846" spans="1:15" ht="12.75">
      <c r="A846" s="158"/>
      <c r="B846" s="158"/>
      <c r="C846" s="158"/>
      <c r="D846" s="158"/>
      <c r="E846" s="158"/>
      <c r="F846" s="158"/>
      <c r="G846" s="158"/>
      <c r="H846" s="158"/>
      <c r="I846" s="158"/>
      <c r="J846" s="158"/>
      <c r="K846" s="158"/>
      <c r="L846" s="158"/>
      <c r="M846" s="158"/>
      <c r="N846" s="158"/>
      <c r="O846" s="158"/>
    </row>
    <row r="847" spans="1:15" ht="12.75">
      <c r="A847" s="355" t="s">
        <v>617</v>
      </c>
      <c r="B847" s="356"/>
      <c r="C847" s="357"/>
      <c r="D847" s="158"/>
      <c r="E847" s="316">
        <f>E825+E831+E845</f>
        <v>2267.037872</v>
      </c>
      <c r="F847" s="341"/>
      <c r="G847" s="341"/>
      <c r="H847" s="316">
        <f>H825+H831+H845</f>
        <v>1249.3838600000001</v>
      </c>
      <c r="I847" s="341"/>
      <c r="J847" s="341"/>
      <c r="K847" s="316">
        <f>K825+K831+K845</f>
        <v>734.628172</v>
      </c>
      <c r="L847" s="341"/>
      <c r="M847" s="341"/>
      <c r="N847" s="316">
        <f>N825+N831+N845</f>
        <v>2027.236482</v>
      </c>
      <c r="O847" s="316">
        <f>O825+O831+O845</f>
        <v>6278.286386000001</v>
      </c>
    </row>
    <row r="848" spans="1:15" ht="12.75">
      <c r="A848" s="373" t="s">
        <v>618</v>
      </c>
      <c r="B848" s="373"/>
      <c r="C848" s="373"/>
      <c r="D848" s="373"/>
      <c r="E848" s="373"/>
      <c r="F848" s="373"/>
      <c r="G848" s="373"/>
      <c r="H848" s="373"/>
      <c r="I848" s="373"/>
      <c r="J848" s="373"/>
      <c r="K848" s="373"/>
      <c r="L848" s="373"/>
      <c r="M848" s="373"/>
      <c r="N848" s="373"/>
      <c r="O848" s="373"/>
    </row>
    <row r="849" spans="1:15" ht="12.75">
      <c r="A849" s="340"/>
      <c r="B849" s="340"/>
      <c r="C849" s="340"/>
      <c r="D849" s="340"/>
      <c r="E849" s="340"/>
      <c r="F849" s="340"/>
      <c r="G849" s="340"/>
      <c r="H849" s="340"/>
      <c r="I849" s="340"/>
      <c r="J849" s="340"/>
      <c r="K849" s="340"/>
      <c r="L849" s="340"/>
      <c r="M849" s="340"/>
      <c r="N849" s="340"/>
      <c r="O849" s="340"/>
    </row>
    <row r="850" spans="1:15" ht="52.5">
      <c r="A850" s="276" t="s">
        <v>43</v>
      </c>
      <c r="B850" s="276" t="s">
        <v>44</v>
      </c>
      <c r="C850" s="367" t="s">
        <v>45</v>
      </c>
      <c r="D850" s="368"/>
      <c r="E850" s="368"/>
      <c r="F850" s="368"/>
      <c r="G850" s="368"/>
      <c r="H850" s="368"/>
      <c r="I850" s="368"/>
      <c r="J850" s="368"/>
      <c r="K850" s="368"/>
      <c r="L850" s="368"/>
      <c r="M850" s="368"/>
      <c r="N850" s="369"/>
      <c r="O850" s="130" t="s">
        <v>46</v>
      </c>
    </row>
    <row r="851" spans="1:15" ht="12.75">
      <c r="A851" s="277"/>
      <c r="B851" s="277"/>
      <c r="C851" s="367" t="s">
        <v>47</v>
      </c>
      <c r="D851" s="368"/>
      <c r="E851" s="369"/>
      <c r="F851" s="367" t="s">
        <v>48</v>
      </c>
      <c r="G851" s="368"/>
      <c r="H851" s="369"/>
      <c r="I851" s="367" t="s">
        <v>49</v>
      </c>
      <c r="J851" s="368"/>
      <c r="K851" s="369"/>
      <c r="L851" s="367" t="s">
        <v>50</v>
      </c>
      <c r="M851" s="368"/>
      <c r="N851" s="369"/>
      <c r="O851" s="130"/>
    </row>
    <row r="852" spans="1:15" ht="21">
      <c r="A852" s="278"/>
      <c r="B852" s="278"/>
      <c r="C852" s="277" t="s">
        <v>51</v>
      </c>
      <c r="D852" s="277" t="s">
        <v>52</v>
      </c>
      <c r="E852" s="277" t="s">
        <v>53</v>
      </c>
      <c r="F852" s="277" t="s">
        <v>51</v>
      </c>
      <c r="G852" s="277" t="s">
        <v>54</v>
      </c>
      <c r="H852" s="277" t="s">
        <v>53</v>
      </c>
      <c r="I852" s="277" t="s">
        <v>51</v>
      </c>
      <c r="J852" s="277" t="s">
        <v>54</v>
      </c>
      <c r="K852" s="277" t="s">
        <v>53</v>
      </c>
      <c r="L852" s="130" t="s">
        <v>51</v>
      </c>
      <c r="M852" s="130" t="s">
        <v>54</v>
      </c>
      <c r="N852" s="130" t="s">
        <v>53</v>
      </c>
      <c r="O852" s="132"/>
    </row>
    <row r="853" spans="1:15" ht="12.75">
      <c r="A853" s="359" t="s">
        <v>55</v>
      </c>
      <c r="B853" s="360"/>
      <c r="C853" s="360"/>
      <c r="D853" s="360"/>
      <c r="E853" s="360"/>
      <c r="F853" s="360"/>
      <c r="G853" s="360"/>
      <c r="H853" s="360"/>
      <c r="I853" s="360"/>
      <c r="J853" s="360"/>
      <c r="K853" s="360"/>
      <c r="L853" s="360"/>
      <c r="M853" s="360"/>
      <c r="N853" s="360"/>
      <c r="O853" s="361"/>
    </row>
    <row r="854" spans="1:15" ht="12.75">
      <c r="A854" s="349" t="s">
        <v>56</v>
      </c>
      <c r="B854" s="350"/>
      <c r="C854" s="350"/>
      <c r="D854" s="350"/>
      <c r="E854" s="350"/>
      <c r="F854" s="350"/>
      <c r="G854" s="350"/>
      <c r="H854" s="350"/>
      <c r="I854" s="350"/>
      <c r="J854" s="350"/>
      <c r="K854" s="350"/>
      <c r="L854" s="350"/>
      <c r="M854" s="350"/>
      <c r="N854" s="350"/>
      <c r="O854" s="351"/>
    </row>
    <row r="855" spans="1:15" ht="12.75">
      <c r="A855" s="279"/>
      <c r="B855" s="280"/>
      <c r="C855" s="104"/>
      <c r="D855" s="104"/>
      <c r="E855" s="281"/>
      <c r="F855" s="104"/>
      <c r="G855" s="104"/>
      <c r="H855" s="282"/>
      <c r="I855" s="158"/>
      <c r="J855" s="158"/>
      <c r="K855" s="282"/>
      <c r="L855" s="283"/>
      <c r="M855" s="283"/>
      <c r="N855" s="284"/>
      <c r="O855" s="284"/>
    </row>
    <row r="856" spans="1:15" ht="12.75">
      <c r="A856" s="285" t="s">
        <v>545</v>
      </c>
      <c r="B856" s="285"/>
      <c r="C856" s="157"/>
      <c r="D856" s="157"/>
      <c r="E856" s="286">
        <v>205</v>
      </c>
      <c r="F856" s="157"/>
      <c r="G856" s="157"/>
      <c r="H856" s="286">
        <v>140</v>
      </c>
      <c r="I856" s="157"/>
      <c r="J856" s="157"/>
      <c r="K856" s="286">
        <v>70</v>
      </c>
      <c r="L856" s="287"/>
      <c r="M856" s="287"/>
      <c r="N856" s="286">
        <v>210</v>
      </c>
      <c r="O856" s="288">
        <f>SUM(E856,H856,K856,N856)</f>
        <v>625</v>
      </c>
    </row>
    <row r="857" spans="1:15" ht="12.75">
      <c r="A857" s="285"/>
      <c r="B857" s="285"/>
      <c r="C857" s="157"/>
      <c r="D857" s="157"/>
      <c r="E857" s="286"/>
      <c r="F857" s="157"/>
      <c r="G857" s="157"/>
      <c r="H857" s="286"/>
      <c r="I857" s="157"/>
      <c r="J857" s="157"/>
      <c r="K857" s="286"/>
      <c r="L857" s="289"/>
      <c r="M857" s="289"/>
      <c r="N857" s="286"/>
      <c r="O857" s="332"/>
    </row>
    <row r="858" spans="1:15" ht="22.5">
      <c r="A858" s="290" t="s">
        <v>57</v>
      </c>
      <c r="B858" s="291" t="s">
        <v>58</v>
      </c>
      <c r="C858" s="159"/>
      <c r="D858" s="159"/>
      <c r="E858" s="292">
        <f>(C858*D858)/1000</f>
        <v>0</v>
      </c>
      <c r="F858" s="159"/>
      <c r="G858" s="159"/>
      <c r="H858" s="292">
        <f>(F858*G858)/1000</f>
        <v>0</v>
      </c>
      <c r="I858" s="159"/>
      <c r="J858" s="159"/>
      <c r="K858" s="292">
        <f>(I858*J858)/1000</f>
        <v>0</v>
      </c>
      <c r="L858" s="293"/>
      <c r="M858" s="293"/>
      <c r="N858" s="292">
        <f>(L858*M858)/1000</f>
        <v>0</v>
      </c>
      <c r="O858" s="288">
        <f>SUM(E858,H858,K858,N858)</f>
        <v>0</v>
      </c>
    </row>
    <row r="859" spans="1:15" ht="12.75">
      <c r="A859" s="290"/>
      <c r="B859" s="291"/>
      <c r="C859" s="159"/>
      <c r="D859" s="159"/>
      <c r="E859" s="281"/>
      <c r="F859" s="159"/>
      <c r="G859" s="159"/>
      <c r="H859" s="281"/>
      <c r="I859" s="159"/>
      <c r="J859" s="159"/>
      <c r="K859" s="281"/>
      <c r="L859" s="293"/>
      <c r="M859" s="293"/>
      <c r="N859" s="281"/>
      <c r="O859" s="288"/>
    </row>
    <row r="860" spans="1:15" ht="12.75">
      <c r="A860" s="279" t="s">
        <v>546</v>
      </c>
      <c r="B860" s="291" t="s">
        <v>58</v>
      </c>
      <c r="C860" s="158">
        <v>24</v>
      </c>
      <c r="D860" s="158">
        <v>34</v>
      </c>
      <c r="E860" s="292">
        <f aca="true" t="shared" si="46" ref="E860:E866">(C860*D860)/1000</f>
        <v>0.816</v>
      </c>
      <c r="F860" s="158">
        <v>16</v>
      </c>
      <c r="G860" s="158">
        <v>30</v>
      </c>
      <c r="H860" s="292">
        <f aca="true" t="shared" si="47" ref="H860:H866">(F860*G860)/1000</f>
        <v>0.48</v>
      </c>
      <c r="I860" s="158">
        <v>8</v>
      </c>
      <c r="J860" s="158">
        <v>20</v>
      </c>
      <c r="K860" s="292">
        <f aca="true" t="shared" si="48" ref="K860:K866">(I860*J860)/1000</f>
        <v>0.16</v>
      </c>
      <c r="L860" s="158">
        <v>24</v>
      </c>
      <c r="M860" s="158">
        <v>25</v>
      </c>
      <c r="N860" s="292">
        <f aca="true" t="shared" si="49" ref="N860:N866">(L860*M860)/1000</f>
        <v>0.6</v>
      </c>
      <c r="O860" s="288">
        <f aca="true" t="shared" si="50" ref="O860:O866">SUM(E860,H860,K860,N860)</f>
        <v>2.0559999999999996</v>
      </c>
    </row>
    <row r="861" spans="1:15" ht="12.75">
      <c r="A861" s="279" t="s">
        <v>547</v>
      </c>
      <c r="B861" s="291" t="s">
        <v>58</v>
      </c>
      <c r="C861" s="158">
        <v>24</v>
      </c>
      <c r="D861" s="158">
        <v>40</v>
      </c>
      <c r="E861" s="292">
        <f t="shared" si="46"/>
        <v>0.96</v>
      </c>
      <c r="F861" s="158">
        <v>16</v>
      </c>
      <c r="G861" s="158">
        <v>30</v>
      </c>
      <c r="H861" s="292">
        <f t="shared" si="47"/>
        <v>0.48</v>
      </c>
      <c r="I861" s="158">
        <v>8</v>
      </c>
      <c r="J861" s="158">
        <v>25</v>
      </c>
      <c r="K861" s="292">
        <f t="shared" si="48"/>
        <v>0.2</v>
      </c>
      <c r="L861" s="158">
        <v>24</v>
      </c>
      <c r="M861" s="158">
        <v>27</v>
      </c>
      <c r="N861" s="292">
        <f t="shared" si="49"/>
        <v>0.648</v>
      </c>
      <c r="O861" s="288">
        <f t="shared" si="50"/>
        <v>2.288</v>
      </c>
    </row>
    <row r="862" spans="1:15" ht="12.75">
      <c r="A862" s="279" t="s">
        <v>548</v>
      </c>
      <c r="B862" s="291" t="s">
        <v>58</v>
      </c>
      <c r="C862" s="158">
        <v>24</v>
      </c>
      <c r="D862" s="158">
        <v>25</v>
      </c>
      <c r="E862" s="292">
        <f t="shared" si="46"/>
        <v>0.6</v>
      </c>
      <c r="F862" s="158">
        <v>16</v>
      </c>
      <c r="G862" s="158">
        <v>20</v>
      </c>
      <c r="H862" s="292">
        <f t="shared" si="47"/>
        <v>0.32</v>
      </c>
      <c r="I862" s="158">
        <v>8</v>
      </c>
      <c r="J862" s="158">
        <v>15</v>
      </c>
      <c r="K862" s="292">
        <f t="shared" si="48"/>
        <v>0.12</v>
      </c>
      <c r="L862" s="158">
        <v>24</v>
      </c>
      <c r="M862" s="158">
        <v>20</v>
      </c>
      <c r="N862" s="292">
        <f t="shared" si="49"/>
        <v>0.48</v>
      </c>
      <c r="O862" s="288">
        <f t="shared" si="50"/>
        <v>1.52</v>
      </c>
    </row>
    <row r="863" spans="1:15" ht="12.75">
      <c r="A863" s="279" t="s">
        <v>549</v>
      </c>
      <c r="B863" s="291" t="s">
        <v>58</v>
      </c>
      <c r="C863" s="158">
        <v>24</v>
      </c>
      <c r="D863" s="158">
        <v>30</v>
      </c>
      <c r="E863" s="292">
        <f t="shared" si="46"/>
        <v>0.72</v>
      </c>
      <c r="F863" s="158">
        <v>16</v>
      </c>
      <c r="G863" s="158">
        <v>25</v>
      </c>
      <c r="H863" s="292">
        <f t="shared" si="47"/>
        <v>0.4</v>
      </c>
      <c r="I863" s="158">
        <v>8</v>
      </c>
      <c r="J863" s="158">
        <v>15</v>
      </c>
      <c r="K863" s="292">
        <f t="shared" si="48"/>
        <v>0.12</v>
      </c>
      <c r="L863" s="158">
        <v>24</v>
      </c>
      <c r="M863" s="158">
        <v>25</v>
      </c>
      <c r="N863" s="292">
        <f t="shared" si="49"/>
        <v>0.6</v>
      </c>
      <c r="O863" s="288">
        <f t="shared" si="50"/>
        <v>1.8400000000000003</v>
      </c>
    </row>
    <row r="864" spans="1:15" ht="12.75">
      <c r="A864" s="279" t="s">
        <v>550</v>
      </c>
      <c r="B864" s="291" t="s">
        <v>58</v>
      </c>
      <c r="C864" s="158">
        <v>356</v>
      </c>
      <c r="D864" s="158">
        <v>30</v>
      </c>
      <c r="E864" s="292">
        <f t="shared" si="46"/>
        <v>10.68</v>
      </c>
      <c r="F864" s="158">
        <v>300</v>
      </c>
      <c r="G864" s="158">
        <v>30</v>
      </c>
      <c r="H864" s="292">
        <f t="shared" si="47"/>
        <v>9</v>
      </c>
      <c r="I864" s="158">
        <v>160</v>
      </c>
      <c r="J864" s="158">
        <v>20</v>
      </c>
      <c r="K864" s="292">
        <f t="shared" si="48"/>
        <v>3.2</v>
      </c>
      <c r="L864" s="158">
        <v>359</v>
      </c>
      <c r="M864" s="158">
        <v>25</v>
      </c>
      <c r="N864" s="292">
        <f t="shared" si="49"/>
        <v>8.975</v>
      </c>
      <c r="O864" s="288">
        <f t="shared" si="50"/>
        <v>31.854999999999997</v>
      </c>
    </row>
    <row r="865" spans="1:15" ht="12.75">
      <c r="A865" s="279" t="s">
        <v>551</v>
      </c>
      <c r="B865" s="291" t="s">
        <v>58</v>
      </c>
      <c r="C865" s="158"/>
      <c r="D865" s="158"/>
      <c r="E865" s="292">
        <f t="shared" si="46"/>
        <v>0</v>
      </c>
      <c r="F865" s="158">
        <v>10</v>
      </c>
      <c r="G865" s="158">
        <v>100</v>
      </c>
      <c r="H865" s="292">
        <f t="shared" si="47"/>
        <v>1</v>
      </c>
      <c r="I865" s="158"/>
      <c r="J865" s="158"/>
      <c r="K865" s="292">
        <f t="shared" si="48"/>
        <v>0</v>
      </c>
      <c r="L865" s="158"/>
      <c r="M865" s="158"/>
      <c r="N865" s="292">
        <f t="shared" si="49"/>
        <v>0</v>
      </c>
      <c r="O865" s="288">
        <f t="shared" si="50"/>
        <v>1</v>
      </c>
    </row>
    <row r="866" spans="1:15" ht="12.75">
      <c r="A866" s="279" t="s">
        <v>552</v>
      </c>
      <c r="B866" s="291" t="s">
        <v>58</v>
      </c>
      <c r="C866" s="158">
        <v>12</v>
      </c>
      <c r="D866" s="158">
        <v>100</v>
      </c>
      <c r="E866" s="292">
        <f t="shared" si="46"/>
        <v>1.2</v>
      </c>
      <c r="F866" s="158">
        <v>8</v>
      </c>
      <c r="G866" s="158">
        <v>100</v>
      </c>
      <c r="H866" s="292">
        <f t="shared" si="47"/>
        <v>0.8</v>
      </c>
      <c r="I866" s="158">
        <v>4</v>
      </c>
      <c r="J866" s="158">
        <v>50</v>
      </c>
      <c r="K866" s="292">
        <f t="shared" si="48"/>
        <v>0.2</v>
      </c>
      <c r="L866" s="158">
        <v>12</v>
      </c>
      <c r="M866" s="158">
        <v>100</v>
      </c>
      <c r="N866" s="292">
        <f t="shared" si="49"/>
        <v>1.2</v>
      </c>
      <c r="O866" s="288">
        <f t="shared" si="50"/>
        <v>3.4000000000000004</v>
      </c>
    </row>
    <row r="867" spans="1:15" ht="12.75">
      <c r="A867" s="279"/>
      <c r="B867" s="291"/>
      <c r="C867" s="16"/>
      <c r="D867" s="16"/>
      <c r="E867" s="281"/>
      <c r="F867" s="16"/>
      <c r="G867" s="16"/>
      <c r="H867" s="281"/>
      <c r="I867" s="16"/>
      <c r="J867" s="16"/>
      <c r="K867" s="281"/>
      <c r="L867" s="16"/>
      <c r="M867" s="16"/>
      <c r="N867" s="281"/>
      <c r="O867" s="288"/>
    </row>
    <row r="868" spans="1:15" ht="12.75">
      <c r="A868" s="285" t="s">
        <v>553</v>
      </c>
      <c r="B868" s="157"/>
      <c r="C868" s="157"/>
      <c r="D868" s="157"/>
      <c r="E868" s="286">
        <f>SUM(E860:E866)</f>
        <v>14.975999999999999</v>
      </c>
      <c r="F868" s="157"/>
      <c r="G868" s="157"/>
      <c r="H868" s="286">
        <f>SUM(H860:H866)</f>
        <v>12.48</v>
      </c>
      <c r="I868" s="157"/>
      <c r="J868" s="157"/>
      <c r="K868" s="286">
        <f>SUM(K860:K866)</f>
        <v>4</v>
      </c>
      <c r="L868" s="157"/>
      <c r="M868" s="157"/>
      <c r="N868" s="286">
        <f>SUM(N860:N866)</f>
        <v>12.502999999999998</v>
      </c>
      <c r="O868" s="288">
        <f>SUM(E868,H868,K868,N868)</f>
        <v>43.958999999999996</v>
      </c>
    </row>
    <row r="869" spans="1:15" ht="12.75">
      <c r="A869" s="285"/>
      <c r="B869" s="157"/>
      <c r="C869" s="157"/>
      <c r="D869" s="157"/>
      <c r="E869" s="285"/>
      <c r="F869" s="157"/>
      <c r="G869" s="157"/>
      <c r="H869" s="285"/>
      <c r="I869" s="157"/>
      <c r="J869" s="157"/>
      <c r="K869" s="285"/>
      <c r="L869" s="157"/>
      <c r="M869" s="157"/>
      <c r="N869" s="285"/>
      <c r="O869" s="294"/>
    </row>
    <row r="870" spans="1:15" ht="12.75">
      <c r="A870" s="296" t="s">
        <v>59</v>
      </c>
      <c r="B870" s="167" t="s">
        <v>169</v>
      </c>
      <c r="C870" s="297">
        <v>240</v>
      </c>
      <c r="D870" s="297">
        <v>40</v>
      </c>
      <c r="E870" s="292">
        <f>(C870*D870)/1000</f>
        <v>9.6</v>
      </c>
      <c r="F870" s="297">
        <v>160</v>
      </c>
      <c r="G870" s="297">
        <v>40</v>
      </c>
      <c r="H870" s="292">
        <f>(F870*G870)/1000</f>
        <v>6.4</v>
      </c>
      <c r="I870" s="297">
        <v>80</v>
      </c>
      <c r="J870" s="297">
        <v>40</v>
      </c>
      <c r="K870" s="292">
        <f>(I870*J870)/1000</f>
        <v>3.2</v>
      </c>
      <c r="L870" s="298">
        <v>240</v>
      </c>
      <c r="M870" s="299">
        <v>40</v>
      </c>
      <c r="N870" s="292">
        <f>(L870*M870)/1000</f>
        <v>9.6</v>
      </c>
      <c r="O870" s="288">
        <f>SUM(E870,H870,K870,N870)</f>
        <v>28.799999999999997</v>
      </c>
    </row>
    <row r="871" spans="1:15" ht="12.75">
      <c r="A871" s="296"/>
      <c r="B871" s="167"/>
      <c r="C871" s="52"/>
      <c r="D871" s="52"/>
      <c r="E871" s="281"/>
      <c r="F871" s="52"/>
      <c r="G871" s="52"/>
      <c r="H871" s="281"/>
      <c r="I871" s="52"/>
      <c r="J871" s="52"/>
      <c r="K871" s="281"/>
      <c r="L871" s="155"/>
      <c r="M871" s="155"/>
      <c r="N871" s="300"/>
      <c r="O871" s="301"/>
    </row>
    <row r="872" spans="1:15" ht="21">
      <c r="A872" s="167" t="s">
        <v>60</v>
      </c>
      <c r="B872" s="167"/>
      <c r="C872" s="52"/>
      <c r="D872" s="52"/>
      <c r="E872" s="302">
        <v>0.4</v>
      </c>
      <c r="F872" s="303"/>
      <c r="G872" s="303"/>
      <c r="H872" s="302">
        <v>0.4</v>
      </c>
      <c r="I872" s="303"/>
      <c r="J872" s="303"/>
      <c r="K872" s="302">
        <v>0.4</v>
      </c>
      <c r="L872" s="304"/>
      <c r="M872" s="304"/>
      <c r="N872" s="304">
        <v>0.4</v>
      </c>
      <c r="O872" s="305">
        <f>SUM(E872,H872,K872,N872)</f>
        <v>1.6</v>
      </c>
    </row>
    <row r="873" spans="1:15" ht="12.75">
      <c r="A873" s="362" t="s">
        <v>61</v>
      </c>
      <c r="B873" s="363"/>
      <c r="C873" s="363"/>
      <c r="D873" s="364"/>
      <c r="E873" s="158"/>
      <c r="F873" s="158"/>
      <c r="G873" s="158"/>
      <c r="H873" s="158"/>
      <c r="I873" s="158"/>
      <c r="J873" s="158"/>
      <c r="K873" s="158"/>
      <c r="L873" s="158"/>
      <c r="M873" s="158"/>
      <c r="N873" s="158"/>
      <c r="O873" s="158"/>
    </row>
    <row r="874" spans="1:15" ht="22.5">
      <c r="A874" s="52" t="s">
        <v>62</v>
      </c>
      <c r="B874" s="167" t="s">
        <v>63</v>
      </c>
      <c r="C874" s="297">
        <v>9.8</v>
      </c>
      <c r="D874" s="297">
        <v>4.38</v>
      </c>
      <c r="E874" s="302">
        <f>C874*D874</f>
        <v>42.924</v>
      </c>
      <c r="F874" s="297">
        <v>6.53</v>
      </c>
      <c r="G874" s="297">
        <v>4.38</v>
      </c>
      <c r="H874" s="302">
        <f>F874*G874</f>
        <v>28.6014</v>
      </c>
      <c r="I874" s="297">
        <v>3.96</v>
      </c>
      <c r="J874" s="297">
        <v>4.39</v>
      </c>
      <c r="K874" s="302">
        <f>I874*J874</f>
        <v>17.3844</v>
      </c>
      <c r="L874" s="307">
        <v>12.38</v>
      </c>
      <c r="M874" s="303">
        <v>4.377</v>
      </c>
      <c r="N874" s="302">
        <f>L874*M874</f>
        <v>54.18726</v>
      </c>
      <c r="O874" s="308">
        <f>E874+H874+K874+N874</f>
        <v>143.09706</v>
      </c>
    </row>
    <row r="875" spans="1:15" ht="22.5">
      <c r="A875" s="52" t="s">
        <v>64</v>
      </c>
      <c r="B875" s="167" t="s">
        <v>65</v>
      </c>
      <c r="C875" s="297">
        <v>180.39</v>
      </c>
      <c r="D875" s="297">
        <v>2.222</v>
      </c>
      <c r="E875" s="302">
        <f>C875*D875</f>
        <v>400.82658</v>
      </c>
      <c r="F875" s="297">
        <v>29.58</v>
      </c>
      <c r="G875" s="297">
        <v>2.222</v>
      </c>
      <c r="H875" s="302">
        <f>F875*G875</f>
        <v>65.72676</v>
      </c>
      <c r="I875" s="297"/>
      <c r="J875" s="297"/>
      <c r="K875" s="302">
        <f>I875*J875</f>
        <v>0</v>
      </c>
      <c r="L875" s="307">
        <v>142.98</v>
      </c>
      <c r="M875" s="303">
        <v>2.222</v>
      </c>
      <c r="N875" s="302">
        <f>L875*M875</f>
        <v>317.70156</v>
      </c>
      <c r="O875" s="308">
        <f>E875+H875+K875+N875</f>
        <v>784.2548999999999</v>
      </c>
    </row>
    <row r="876" spans="1:15" ht="45">
      <c r="A876" s="52" t="s">
        <v>66</v>
      </c>
      <c r="B876" s="167" t="s">
        <v>65</v>
      </c>
      <c r="C876" s="297"/>
      <c r="D876" s="297"/>
      <c r="E876" s="302">
        <f>C876*D876</f>
        <v>0</v>
      </c>
      <c r="F876" s="297"/>
      <c r="G876" s="297"/>
      <c r="H876" s="302">
        <f>F876*G876</f>
        <v>0</v>
      </c>
      <c r="I876" s="297"/>
      <c r="J876" s="297"/>
      <c r="K876" s="302">
        <f>I876*J876</f>
        <v>0</v>
      </c>
      <c r="L876" s="307"/>
      <c r="M876" s="303"/>
      <c r="N876" s="302">
        <f>L876*M876</f>
        <v>0</v>
      </c>
      <c r="O876" s="308">
        <f>E876+H876+K876+N876</f>
        <v>0</v>
      </c>
    </row>
    <row r="877" spans="1:15" ht="22.5">
      <c r="A877" s="52" t="s">
        <v>67</v>
      </c>
      <c r="B877" s="167" t="s">
        <v>32</v>
      </c>
      <c r="C877" s="297">
        <v>232.65</v>
      </c>
      <c r="D877" s="297">
        <v>0.03</v>
      </c>
      <c r="E877" s="302">
        <f>C877*D877</f>
        <v>6.9795</v>
      </c>
      <c r="F877" s="297">
        <v>232.65</v>
      </c>
      <c r="G877" s="297">
        <v>0.03</v>
      </c>
      <c r="H877" s="302">
        <f>F877*G877</f>
        <v>6.9795</v>
      </c>
      <c r="I877" s="297">
        <v>232.65</v>
      </c>
      <c r="J877" s="297">
        <v>0.03</v>
      </c>
      <c r="K877" s="302">
        <f>I877*J877</f>
        <v>6.9795</v>
      </c>
      <c r="L877" s="297">
        <v>232.65</v>
      </c>
      <c r="M877" s="297">
        <v>0.029</v>
      </c>
      <c r="N877" s="302">
        <f>L877*M877</f>
        <v>6.74685</v>
      </c>
      <c r="O877" s="308">
        <f>E877+H877+K877+N877</f>
        <v>27.68535</v>
      </c>
    </row>
    <row r="878" spans="1:15" ht="22.5">
      <c r="A878" s="52" t="s">
        <v>68</v>
      </c>
      <c r="B878" s="167" t="s">
        <v>32</v>
      </c>
      <c r="C878" s="297">
        <v>211.5</v>
      </c>
      <c r="D878" s="297">
        <v>0.0172</v>
      </c>
      <c r="E878" s="302">
        <f>C878*D878</f>
        <v>3.6378</v>
      </c>
      <c r="F878" s="297">
        <v>211.5</v>
      </c>
      <c r="G878" s="297">
        <v>0.0175</v>
      </c>
      <c r="H878" s="302">
        <f>F878*G878</f>
        <v>3.7012500000000004</v>
      </c>
      <c r="I878" s="297">
        <v>211.5</v>
      </c>
      <c r="J878" s="297">
        <v>0.0172</v>
      </c>
      <c r="K878" s="302">
        <f>I878*J878</f>
        <v>3.6378</v>
      </c>
      <c r="L878" s="303">
        <v>211.5</v>
      </c>
      <c r="M878" s="303">
        <v>0.017</v>
      </c>
      <c r="N878" s="302">
        <f>L878*M878</f>
        <v>3.5955000000000004</v>
      </c>
      <c r="O878" s="308">
        <f>E878+H878+K878+N878</f>
        <v>14.57235</v>
      </c>
    </row>
    <row r="879" spans="1:15" ht="52.5">
      <c r="A879" s="291" t="s">
        <v>69</v>
      </c>
      <c r="B879" s="309" t="s">
        <v>1</v>
      </c>
      <c r="C879" s="157"/>
      <c r="D879" s="157"/>
      <c r="E879" s="286">
        <f>E874+E875+E876+E877+E878</f>
        <v>454.36787999999996</v>
      </c>
      <c r="F879" s="286"/>
      <c r="G879" s="286"/>
      <c r="H879" s="286">
        <f>H874+H875+H876+H877+H878</f>
        <v>105.00891</v>
      </c>
      <c r="I879" s="286"/>
      <c r="J879" s="286"/>
      <c r="K879" s="286">
        <f>K874+K875+K876+K877+K878</f>
        <v>28.0017</v>
      </c>
      <c r="L879" s="286"/>
      <c r="M879" s="286"/>
      <c r="N879" s="286">
        <f>N874+N875+N876+N877+N878</f>
        <v>382.23116999999996</v>
      </c>
      <c r="O879" s="286">
        <f>O874+O875+O876+O877+O878</f>
        <v>969.60966</v>
      </c>
    </row>
    <row r="880" spans="1:15" ht="12.75">
      <c r="A880" s="352" t="s">
        <v>554</v>
      </c>
      <c r="B880" s="365"/>
      <c r="C880" s="365"/>
      <c r="D880" s="365"/>
      <c r="E880" s="365"/>
      <c r="F880" s="365"/>
      <c r="G880" s="365"/>
      <c r="H880" s="365"/>
      <c r="I880" s="365"/>
      <c r="J880" s="365"/>
      <c r="K880" s="365"/>
      <c r="L880" s="365"/>
      <c r="M880" s="365"/>
      <c r="N880" s="365"/>
      <c r="O880" s="366"/>
    </row>
    <row r="881" spans="1:15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2.75">
      <c r="A882" s="167" t="s">
        <v>70</v>
      </c>
      <c r="B882" s="167" t="s">
        <v>32</v>
      </c>
      <c r="C882" s="297"/>
      <c r="D882" s="297"/>
      <c r="E882" s="302">
        <f>C882*D882</f>
        <v>0</v>
      </c>
      <c r="F882" s="297"/>
      <c r="G882" s="297"/>
      <c r="H882" s="302">
        <f>F882*G882</f>
        <v>0</v>
      </c>
      <c r="I882" s="297"/>
      <c r="J882" s="297"/>
      <c r="K882" s="302">
        <f>I882*J882</f>
        <v>0</v>
      </c>
      <c r="L882" s="307"/>
      <c r="M882" s="303"/>
      <c r="N882" s="302">
        <f>L882*M882</f>
        <v>0</v>
      </c>
      <c r="O882" s="308">
        <f>E882+H882+K882+N882</f>
        <v>0</v>
      </c>
    </row>
    <row r="883" spans="1:15" ht="12.75">
      <c r="A883" s="167" t="s">
        <v>71</v>
      </c>
      <c r="B883" s="167" t="s">
        <v>141</v>
      </c>
      <c r="C883" s="297"/>
      <c r="D883" s="297"/>
      <c r="E883" s="302">
        <f>C883*D883</f>
        <v>0</v>
      </c>
      <c r="F883" s="297"/>
      <c r="G883" s="297"/>
      <c r="H883" s="302">
        <f>F883*G883</f>
        <v>0</v>
      </c>
      <c r="I883" s="297"/>
      <c r="J883" s="297"/>
      <c r="K883" s="302">
        <f>I883*J883</f>
        <v>0</v>
      </c>
      <c r="L883" s="307"/>
      <c r="M883" s="303"/>
      <c r="N883" s="302">
        <f>L883*M883</f>
        <v>0</v>
      </c>
      <c r="O883" s="308">
        <f>E883+H883+K883+N883</f>
        <v>0</v>
      </c>
    </row>
    <row r="884" spans="1:15" ht="12.75">
      <c r="A884" s="167"/>
      <c r="B884" s="167"/>
      <c r="C884" s="297"/>
      <c r="D884" s="297"/>
      <c r="E884" s="302"/>
      <c r="F884" s="297"/>
      <c r="G884" s="297"/>
      <c r="H884" s="302"/>
      <c r="I884" s="297"/>
      <c r="J884" s="297"/>
      <c r="K884" s="302"/>
      <c r="L884" s="307"/>
      <c r="M884" s="307"/>
      <c r="N884" s="302"/>
      <c r="O884" s="308"/>
    </row>
    <row r="885" spans="1:15" ht="21">
      <c r="A885" s="167" t="s">
        <v>619</v>
      </c>
      <c r="B885" s="167"/>
      <c r="C885" s="297"/>
      <c r="D885" s="297"/>
      <c r="E885" s="302">
        <f>SUM(E882:E884)</f>
        <v>0</v>
      </c>
      <c r="F885" s="297"/>
      <c r="G885" s="297"/>
      <c r="H885" s="302">
        <f>SUM(H882:H884)</f>
        <v>0</v>
      </c>
      <c r="I885" s="297"/>
      <c r="J885" s="297"/>
      <c r="K885" s="302">
        <f>SUM(K882:K884)</f>
        <v>0</v>
      </c>
      <c r="L885" s="307"/>
      <c r="M885" s="307"/>
      <c r="N885" s="302">
        <f>SUM(N882:N884)</f>
        <v>0</v>
      </c>
      <c r="O885" s="308">
        <f>SUM(O882:O884)</f>
        <v>0</v>
      </c>
    </row>
    <row r="886" spans="1:15" ht="12.75">
      <c r="A886" s="167"/>
      <c r="B886" s="167"/>
      <c r="C886" s="167"/>
      <c r="D886" s="167"/>
      <c r="E886" s="310"/>
      <c r="F886" s="167"/>
      <c r="G886" s="167"/>
      <c r="H886" s="167"/>
      <c r="I886" s="167"/>
      <c r="J886" s="167"/>
      <c r="K886" s="310"/>
      <c r="L886" s="310"/>
      <c r="M886" s="310"/>
      <c r="N886" s="310"/>
      <c r="O886" s="311"/>
    </row>
    <row r="887" spans="1:15" ht="12.75">
      <c r="A887" s="167" t="s">
        <v>560</v>
      </c>
      <c r="B887" s="167" t="s">
        <v>561</v>
      </c>
      <c r="C887" s="52"/>
      <c r="D887" s="52"/>
      <c r="E887" s="302">
        <v>154.2</v>
      </c>
      <c r="F887" s="160"/>
      <c r="G887" s="160"/>
      <c r="H887" s="168"/>
      <c r="I887" s="160"/>
      <c r="J887" s="160"/>
      <c r="K887" s="168"/>
      <c r="L887" s="160"/>
      <c r="M887" s="160"/>
      <c r="N887" s="168"/>
      <c r="O887" s="308">
        <f>E887+H887+K887+N887</f>
        <v>154.2</v>
      </c>
    </row>
    <row r="888" spans="1:15" ht="12.75">
      <c r="A888" s="167"/>
      <c r="B888" s="167"/>
      <c r="C888" s="52"/>
      <c r="D888" s="52"/>
      <c r="E888" s="302"/>
      <c r="F888" s="52"/>
      <c r="G888" s="52"/>
      <c r="H888" s="52"/>
      <c r="I888" s="52"/>
      <c r="J888" s="52"/>
      <c r="K888" s="52"/>
      <c r="L888" s="52"/>
      <c r="M888" s="52"/>
      <c r="N888" s="52"/>
      <c r="O888" s="316"/>
    </row>
    <row r="889" spans="1:15" ht="21">
      <c r="A889" s="167" t="s">
        <v>562</v>
      </c>
      <c r="B889" s="167"/>
      <c r="C889" s="167"/>
      <c r="D889" s="167"/>
      <c r="E889" s="310"/>
      <c r="F889" s="167"/>
      <c r="G889" s="167"/>
      <c r="H889" s="310"/>
      <c r="I889" s="167"/>
      <c r="J889" s="167"/>
      <c r="K889" s="310"/>
      <c r="L889" s="310"/>
      <c r="M889" s="310"/>
      <c r="N889" s="310"/>
      <c r="O889" s="157"/>
    </row>
    <row r="890" spans="1:15" ht="12.75">
      <c r="A890" s="52" t="s">
        <v>563</v>
      </c>
      <c r="B890" s="167" t="s">
        <v>333</v>
      </c>
      <c r="C890" s="297"/>
      <c r="D890" s="297"/>
      <c r="E890" s="292">
        <f aca="true" t="shared" si="51" ref="E890:E895">(C890*D890)/1000</f>
        <v>0</v>
      </c>
      <c r="F890" s="297"/>
      <c r="G890" s="297"/>
      <c r="H890" s="292">
        <f aca="true" t="shared" si="52" ref="H890:H895">(F890*G890)/1000</f>
        <v>0</v>
      </c>
      <c r="I890" s="297">
        <v>100</v>
      </c>
      <c r="J890" s="297">
        <v>80</v>
      </c>
      <c r="K890" s="292">
        <f aca="true" t="shared" si="53" ref="K890:K895">(I890*J890)/1000</f>
        <v>8</v>
      </c>
      <c r="L890" s="298"/>
      <c r="M890" s="298"/>
      <c r="N890" s="292">
        <f aca="true" t="shared" si="54" ref="N890:N895">(L890*M890)/1000</f>
        <v>0</v>
      </c>
      <c r="O890" s="308">
        <f aca="true" t="shared" si="55" ref="O890:O896">E890+H890+K890+N890</f>
        <v>8</v>
      </c>
    </row>
    <row r="891" spans="1:15" ht="12.75">
      <c r="A891" s="52" t="s">
        <v>565</v>
      </c>
      <c r="B891" s="167" t="s">
        <v>333</v>
      </c>
      <c r="C891" s="297"/>
      <c r="D891" s="297"/>
      <c r="E891" s="292">
        <f t="shared" si="51"/>
        <v>0</v>
      </c>
      <c r="F891" s="297"/>
      <c r="G891" s="297"/>
      <c r="H891" s="292">
        <f t="shared" si="52"/>
        <v>0</v>
      </c>
      <c r="I891" s="297">
        <v>7</v>
      </c>
      <c r="J891" s="297">
        <v>100</v>
      </c>
      <c r="K891" s="292">
        <f t="shared" si="53"/>
        <v>0.7</v>
      </c>
      <c r="L891" s="298"/>
      <c r="M891" s="298"/>
      <c r="N891" s="292">
        <f t="shared" si="54"/>
        <v>0</v>
      </c>
      <c r="O891" s="308">
        <f t="shared" si="55"/>
        <v>0.7</v>
      </c>
    </row>
    <row r="892" spans="1:15" ht="12.75">
      <c r="A892" s="52" t="s">
        <v>566</v>
      </c>
      <c r="B892" s="167" t="s">
        <v>365</v>
      </c>
      <c r="C892" s="297">
        <v>30</v>
      </c>
      <c r="D892" s="297">
        <v>250</v>
      </c>
      <c r="E892" s="292">
        <f t="shared" si="51"/>
        <v>7.5</v>
      </c>
      <c r="F892" s="297"/>
      <c r="G892" s="297"/>
      <c r="H892" s="292">
        <f t="shared" si="52"/>
        <v>0</v>
      </c>
      <c r="I892" s="297"/>
      <c r="J892" s="297"/>
      <c r="K892" s="292">
        <f t="shared" si="53"/>
        <v>0</v>
      </c>
      <c r="L892" s="298"/>
      <c r="M892" s="298"/>
      <c r="N892" s="292">
        <f t="shared" si="54"/>
        <v>0</v>
      </c>
      <c r="O892" s="308">
        <f t="shared" si="55"/>
        <v>7.5</v>
      </c>
    </row>
    <row r="893" spans="1:15" ht="12.75">
      <c r="A893" s="52" t="s">
        <v>567</v>
      </c>
      <c r="B893" s="167" t="s">
        <v>333</v>
      </c>
      <c r="C893" s="297">
        <v>150</v>
      </c>
      <c r="D893" s="297">
        <v>5</v>
      </c>
      <c r="E893" s="292">
        <f t="shared" si="51"/>
        <v>0.75</v>
      </c>
      <c r="F893" s="297"/>
      <c r="G893" s="297"/>
      <c r="H893" s="292">
        <f t="shared" si="52"/>
        <v>0</v>
      </c>
      <c r="I893" s="297"/>
      <c r="J893" s="297"/>
      <c r="K893" s="292">
        <f t="shared" si="53"/>
        <v>0</v>
      </c>
      <c r="L893" s="298"/>
      <c r="M893" s="298"/>
      <c r="N893" s="292">
        <f t="shared" si="54"/>
        <v>0</v>
      </c>
      <c r="O893" s="308">
        <f t="shared" si="55"/>
        <v>0.75</v>
      </c>
    </row>
    <row r="894" spans="1:15" ht="22.5">
      <c r="A894" s="52" t="s">
        <v>194</v>
      </c>
      <c r="B894" s="167" t="s">
        <v>193</v>
      </c>
      <c r="C894" s="297">
        <v>10</v>
      </c>
      <c r="D894" s="297">
        <v>500</v>
      </c>
      <c r="E894" s="292">
        <f t="shared" si="51"/>
        <v>5</v>
      </c>
      <c r="F894" s="297"/>
      <c r="G894" s="297"/>
      <c r="H894" s="292">
        <f t="shared" si="52"/>
        <v>0</v>
      </c>
      <c r="I894" s="297">
        <v>10</v>
      </c>
      <c r="J894" s="297">
        <v>500</v>
      </c>
      <c r="K894" s="292">
        <f t="shared" si="53"/>
        <v>5</v>
      </c>
      <c r="L894" s="298"/>
      <c r="M894" s="298"/>
      <c r="N894" s="292">
        <f t="shared" si="54"/>
        <v>0</v>
      </c>
      <c r="O894" s="308">
        <f t="shared" si="55"/>
        <v>10</v>
      </c>
    </row>
    <row r="895" spans="1:15" ht="12.75">
      <c r="A895" s="52" t="s">
        <v>192</v>
      </c>
      <c r="B895" s="167" t="s">
        <v>193</v>
      </c>
      <c r="C895" s="297">
        <v>60</v>
      </c>
      <c r="D895" s="297">
        <v>450</v>
      </c>
      <c r="E895" s="292">
        <f t="shared" si="51"/>
        <v>27</v>
      </c>
      <c r="F895" s="297"/>
      <c r="G895" s="297"/>
      <c r="H895" s="292">
        <f t="shared" si="52"/>
        <v>0</v>
      </c>
      <c r="I895" s="297"/>
      <c r="J895" s="297"/>
      <c r="K895" s="292">
        <f t="shared" si="53"/>
        <v>0</v>
      </c>
      <c r="L895" s="298"/>
      <c r="M895" s="298"/>
      <c r="N895" s="292">
        <f t="shared" si="54"/>
        <v>0</v>
      </c>
      <c r="O895" s="308">
        <f t="shared" si="55"/>
        <v>27</v>
      </c>
    </row>
    <row r="896" spans="1:15" ht="33.75">
      <c r="A896" s="143" t="s">
        <v>569</v>
      </c>
      <c r="B896" s="167" t="s">
        <v>561</v>
      </c>
      <c r="C896" s="167"/>
      <c r="D896" s="167"/>
      <c r="E896" s="312">
        <v>5</v>
      </c>
      <c r="F896" s="313"/>
      <c r="G896" s="313"/>
      <c r="H896" s="312">
        <v>5</v>
      </c>
      <c r="I896" s="313"/>
      <c r="J896" s="313"/>
      <c r="K896" s="312">
        <v>5</v>
      </c>
      <c r="L896" s="312"/>
      <c r="M896" s="312"/>
      <c r="N896" s="312">
        <v>5</v>
      </c>
      <c r="O896" s="308">
        <f t="shared" si="55"/>
        <v>20</v>
      </c>
    </row>
    <row r="897" spans="1:15" ht="32.25">
      <c r="A897" s="314" t="s">
        <v>78</v>
      </c>
      <c r="B897" s="309" t="s">
        <v>1</v>
      </c>
      <c r="C897" s="309"/>
      <c r="D897" s="309"/>
      <c r="E897" s="315">
        <f>SUM(E890:E896)</f>
        <v>45.25</v>
      </c>
      <c r="F897" s="315"/>
      <c r="G897" s="315"/>
      <c r="H897" s="315">
        <f>SUM(H890:H896)</f>
        <v>5</v>
      </c>
      <c r="I897" s="315"/>
      <c r="J897" s="315"/>
      <c r="K897" s="315">
        <f>SUM(K890:K896)</f>
        <v>18.7</v>
      </c>
      <c r="L897" s="315"/>
      <c r="M897" s="315"/>
      <c r="N897" s="315">
        <f>SUM(N890:N896)</f>
        <v>5</v>
      </c>
      <c r="O897" s="315">
        <f>SUM(O890:O896)</f>
        <v>73.95</v>
      </c>
    </row>
    <row r="898" spans="1:15" ht="21">
      <c r="A898" s="1" t="s">
        <v>79</v>
      </c>
      <c r="B898" s="167"/>
      <c r="C898" s="158"/>
      <c r="D898" s="158"/>
      <c r="E898" s="158"/>
      <c r="F898" s="158"/>
      <c r="G898" s="158"/>
      <c r="H898" s="158"/>
      <c r="I898" s="158"/>
      <c r="J898" s="158"/>
      <c r="K898" s="158"/>
      <c r="L898" s="158"/>
      <c r="M898" s="158"/>
      <c r="N898" s="158"/>
      <c r="O898" s="157"/>
    </row>
    <row r="899" spans="1:15" ht="22.5">
      <c r="A899" s="143" t="s">
        <v>620</v>
      </c>
      <c r="B899" s="167" t="s">
        <v>561</v>
      </c>
      <c r="C899" s="158">
        <v>1</v>
      </c>
      <c r="D899" s="158"/>
      <c r="E899" s="316">
        <v>20</v>
      </c>
      <c r="F899" s="158"/>
      <c r="G899" s="158"/>
      <c r="H899" s="158"/>
      <c r="I899" s="158"/>
      <c r="J899" s="158"/>
      <c r="K899" s="158"/>
      <c r="L899" s="158"/>
      <c r="M899" s="158"/>
      <c r="N899" s="316"/>
      <c r="O899" s="308">
        <f>E899+H899+K899+N899</f>
        <v>20</v>
      </c>
    </row>
    <row r="900" spans="1:15" ht="12.75">
      <c r="A900" s="143" t="s">
        <v>621</v>
      </c>
      <c r="B900" s="167" t="s">
        <v>561</v>
      </c>
      <c r="C900" s="158"/>
      <c r="D900" s="158"/>
      <c r="E900" s="316">
        <v>3</v>
      </c>
      <c r="F900" s="158"/>
      <c r="G900" s="158"/>
      <c r="H900" s="158"/>
      <c r="I900" s="158"/>
      <c r="J900" s="158"/>
      <c r="K900" s="158"/>
      <c r="L900" s="158"/>
      <c r="M900" s="158"/>
      <c r="N900" s="316"/>
      <c r="O900" s="308">
        <f>E900+H900+K900+N900</f>
        <v>3</v>
      </c>
    </row>
    <row r="901" spans="1:15" ht="12.75">
      <c r="A901" s="143" t="s">
        <v>622</v>
      </c>
      <c r="B901" s="167" t="s">
        <v>561</v>
      </c>
      <c r="C901" s="158">
        <v>1</v>
      </c>
      <c r="D901" s="158"/>
      <c r="E901" s="316">
        <v>25</v>
      </c>
      <c r="F901" s="158"/>
      <c r="G901" s="158"/>
      <c r="H901" s="158"/>
      <c r="I901" s="158"/>
      <c r="J901" s="158"/>
      <c r="K901" s="158"/>
      <c r="L901" s="158"/>
      <c r="M901" s="158"/>
      <c r="N901" s="316"/>
      <c r="O901" s="308">
        <f>E901+H901+K901+N901</f>
        <v>25</v>
      </c>
    </row>
    <row r="902" spans="1:15" ht="31.5">
      <c r="A902" s="1" t="s">
        <v>176</v>
      </c>
      <c r="B902" s="317" t="s">
        <v>1</v>
      </c>
      <c r="C902" s="158"/>
      <c r="D902" s="158"/>
      <c r="E902" s="286">
        <f>SUM(E899:E901)</f>
        <v>48</v>
      </c>
      <c r="F902" s="104"/>
      <c r="G902" s="104"/>
      <c r="H902" s="104"/>
      <c r="I902" s="104"/>
      <c r="J902" s="104"/>
      <c r="K902" s="318"/>
      <c r="L902" s="318"/>
      <c r="M902" s="318"/>
      <c r="N902" s="318"/>
      <c r="O902" s="315">
        <f>SUM(O899:O901)</f>
        <v>48</v>
      </c>
    </row>
    <row r="903" spans="1:15" ht="12.75">
      <c r="A903" s="352" t="s">
        <v>80</v>
      </c>
      <c r="B903" s="363"/>
      <c r="C903" s="363"/>
      <c r="D903" s="363"/>
      <c r="E903" s="364"/>
      <c r="F903" s="158"/>
      <c r="G903" s="158"/>
      <c r="H903" s="158"/>
      <c r="I903" s="158"/>
      <c r="J903" s="158"/>
      <c r="K903" s="158"/>
      <c r="L903" s="158"/>
      <c r="M903" s="158"/>
      <c r="N903" s="158"/>
      <c r="O903" s="158"/>
    </row>
    <row r="904" spans="1:15" ht="12.75">
      <c r="A904" s="319" t="s">
        <v>2</v>
      </c>
      <c r="B904" s="280" t="s">
        <v>572</v>
      </c>
      <c r="C904" s="306">
        <v>3</v>
      </c>
      <c r="D904" s="104">
        <v>100</v>
      </c>
      <c r="E904" s="292">
        <f aca="true" t="shared" si="56" ref="E904:E911">(C904*D904)/1000</f>
        <v>0.3</v>
      </c>
      <c r="F904" s="306">
        <v>3</v>
      </c>
      <c r="G904" s="104">
        <v>100</v>
      </c>
      <c r="H904" s="292">
        <f aca="true" t="shared" si="57" ref="H904:H911">(F904*G904)/1000</f>
        <v>0.3</v>
      </c>
      <c r="I904" s="306">
        <v>3</v>
      </c>
      <c r="J904" s="104">
        <v>100</v>
      </c>
      <c r="K904" s="292">
        <f aca="true" t="shared" si="58" ref="K904:K911">(I904*J904)/1000</f>
        <v>0.3</v>
      </c>
      <c r="L904" s="306">
        <v>3</v>
      </c>
      <c r="M904" s="104">
        <v>100</v>
      </c>
      <c r="N904" s="292">
        <f aca="true" t="shared" si="59" ref="N904:N911">(L904*M904)/1000</f>
        <v>0.3</v>
      </c>
      <c r="O904" s="308">
        <f aca="true" t="shared" si="60" ref="O904:O939">E904+H904+K904+N904</f>
        <v>1.2</v>
      </c>
    </row>
    <row r="905" spans="1:15" ht="12.75">
      <c r="A905" s="319" t="s">
        <v>573</v>
      </c>
      <c r="B905" s="280" t="s">
        <v>9</v>
      </c>
      <c r="C905" s="306">
        <v>1</v>
      </c>
      <c r="D905" s="104">
        <v>100</v>
      </c>
      <c r="E905" s="292">
        <f t="shared" si="56"/>
        <v>0.1</v>
      </c>
      <c r="F905" s="306">
        <v>1</v>
      </c>
      <c r="G905" s="104">
        <v>100</v>
      </c>
      <c r="H905" s="292">
        <f t="shared" si="57"/>
        <v>0.1</v>
      </c>
      <c r="I905" s="306">
        <v>1</v>
      </c>
      <c r="J905" s="104">
        <v>100</v>
      </c>
      <c r="K905" s="292">
        <f t="shared" si="58"/>
        <v>0.1</v>
      </c>
      <c r="L905" s="306">
        <v>1</v>
      </c>
      <c r="M905" s="104">
        <v>100</v>
      </c>
      <c r="N905" s="292">
        <f t="shared" si="59"/>
        <v>0.1</v>
      </c>
      <c r="O905" s="308">
        <f t="shared" si="60"/>
        <v>0.4</v>
      </c>
    </row>
    <row r="906" spans="1:15" ht="12.75">
      <c r="A906" s="319" t="s">
        <v>6</v>
      </c>
      <c r="B906" s="280" t="s">
        <v>9</v>
      </c>
      <c r="C906" s="306">
        <v>10</v>
      </c>
      <c r="D906" s="104">
        <v>33</v>
      </c>
      <c r="E906" s="292">
        <f t="shared" si="56"/>
        <v>0.33</v>
      </c>
      <c r="F906" s="306">
        <v>10</v>
      </c>
      <c r="G906" s="104">
        <v>33</v>
      </c>
      <c r="H906" s="292">
        <f t="shared" si="57"/>
        <v>0.33</v>
      </c>
      <c r="I906" s="306">
        <v>10</v>
      </c>
      <c r="J906" s="104">
        <v>33</v>
      </c>
      <c r="K906" s="292">
        <f t="shared" si="58"/>
        <v>0.33</v>
      </c>
      <c r="L906" s="306">
        <v>10</v>
      </c>
      <c r="M906" s="104">
        <v>33</v>
      </c>
      <c r="N906" s="292">
        <f t="shared" si="59"/>
        <v>0.33</v>
      </c>
      <c r="O906" s="308">
        <f t="shared" si="60"/>
        <v>1.32</v>
      </c>
    </row>
    <row r="907" spans="1:15" ht="12.75">
      <c r="A907" s="319" t="s">
        <v>574</v>
      </c>
      <c r="B907" s="280" t="s">
        <v>572</v>
      </c>
      <c r="C907" s="306">
        <v>10</v>
      </c>
      <c r="D907" s="104">
        <v>10</v>
      </c>
      <c r="E907" s="292">
        <f t="shared" si="56"/>
        <v>0.1</v>
      </c>
      <c r="F907" s="306">
        <v>10</v>
      </c>
      <c r="G907" s="104">
        <v>10</v>
      </c>
      <c r="H907" s="292">
        <f t="shared" si="57"/>
        <v>0.1</v>
      </c>
      <c r="I907" s="306">
        <v>10</v>
      </c>
      <c r="J907" s="104">
        <v>10</v>
      </c>
      <c r="K907" s="292">
        <f t="shared" si="58"/>
        <v>0.1</v>
      </c>
      <c r="L907" s="306">
        <v>10</v>
      </c>
      <c r="M907" s="104">
        <v>10</v>
      </c>
      <c r="N907" s="292">
        <f t="shared" si="59"/>
        <v>0.1</v>
      </c>
      <c r="O907" s="308">
        <f t="shared" si="60"/>
        <v>0.4</v>
      </c>
    </row>
    <row r="908" spans="1:15" ht="12.75">
      <c r="A908" s="319" t="s">
        <v>210</v>
      </c>
      <c r="B908" s="280" t="s">
        <v>9</v>
      </c>
      <c r="C908" s="306">
        <v>5</v>
      </c>
      <c r="D908" s="104">
        <v>15</v>
      </c>
      <c r="E908" s="292">
        <f t="shared" si="56"/>
        <v>0.075</v>
      </c>
      <c r="F908" s="306"/>
      <c r="G908" s="104"/>
      <c r="H908" s="292">
        <f t="shared" si="57"/>
        <v>0</v>
      </c>
      <c r="I908" s="306">
        <v>3</v>
      </c>
      <c r="J908" s="104">
        <v>15</v>
      </c>
      <c r="K908" s="292">
        <f t="shared" si="58"/>
        <v>0.045</v>
      </c>
      <c r="L908" s="306"/>
      <c r="M908" s="104"/>
      <c r="N908" s="292">
        <f t="shared" si="59"/>
        <v>0</v>
      </c>
      <c r="O908" s="308">
        <f t="shared" si="60"/>
        <v>0.12</v>
      </c>
    </row>
    <row r="909" spans="1:15" ht="12.75">
      <c r="A909" s="319" t="s">
        <v>576</v>
      </c>
      <c r="B909" s="280" t="s">
        <v>577</v>
      </c>
      <c r="C909" s="306">
        <v>7</v>
      </c>
      <c r="D909" s="104">
        <v>8</v>
      </c>
      <c r="E909" s="292">
        <f t="shared" si="56"/>
        <v>0.056</v>
      </c>
      <c r="F909" s="306"/>
      <c r="G909" s="104"/>
      <c r="H909" s="292">
        <f t="shared" si="57"/>
        <v>0</v>
      </c>
      <c r="I909" s="306"/>
      <c r="J909" s="104"/>
      <c r="K909" s="292">
        <f t="shared" si="58"/>
        <v>0</v>
      </c>
      <c r="L909" s="306">
        <v>7</v>
      </c>
      <c r="M909" s="104">
        <v>8</v>
      </c>
      <c r="N909" s="292">
        <f t="shared" si="59"/>
        <v>0.056</v>
      </c>
      <c r="O909" s="308">
        <f t="shared" si="60"/>
        <v>0.112</v>
      </c>
    </row>
    <row r="910" spans="1:15" ht="12.75">
      <c r="A910" s="319" t="s">
        <v>579</v>
      </c>
      <c r="B910" s="280" t="s">
        <v>9</v>
      </c>
      <c r="C910" s="306">
        <v>20</v>
      </c>
      <c r="D910" s="104">
        <v>2.5</v>
      </c>
      <c r="E910" s="292">
        <f t="shared" si="56"/>
        <v>0.05</v>
      </c>
      <c r="F910" s="306">
        <v>50</v>
      </c>
      <c r="G910" s="104">
        <v>2.5</v>
      </c>
      <c r="H910" s="292">
        <f t="shared" si="57"/>
        <v>0.125</v>
      </c>
      <c r="I910" s="306">
        <v>10</v>
      </c>
      <c r="J910" s="104">
        <v>2.5</v>
      </c>
      <c r="K910" s="292">
        <f t="shared" si="58"/>
        <v>0.025</v>
      </c>
      <c r="L910" s="306">
        <v>10</v>
      </c>
      <c r="M910" s="104">
        <v>2.5</v>
      </c>
      <c r="N910" s="292">
        <f t="shared" si="59"/>
        <v>0.025</v>
      </c>
      <c r="O910" s="308">
        <f t="shared" si="60"/>
        <v>0.22499999999999998</v>
      </c>
    </row>
    <row r="911" spans="1:15" ht="22.5">
      <c r="A911" s="319" t="s">
        <v>623</v>
      </c>
      <c r="B911" s="280" t="s">
        <v>572</v>
      </c>
      <c r="C911" s="306">
        <v>3</v>
      </c>
      <c r="D911" s="104">
        <v>50</v>
      </c>
      <c r="E911" s="292">
        <f t="shared" si="56"/>
        <v>0.15</v>
      </c>
      <c r="F911" s="306">
        <v>5</v>
      </c>
      <c r="G911" s="104">
        <v>50</v>
      </c>
      <c r="H911" s="292">
        <f t="shared" si="57"/>
        <v>0.25</v>
      </c>
      <c r="I911" s="306">
        <v>2</v>
      </c>
      <c r="J911" s="104">
        <v>50</v>
      </c>
      <c r="K911" s="292">
        <f t="shared" si="58"/>
        <v>0.1</v>
      </c>
      <c r="L911" s="306">
        <v>5</v>
      </c>
      <c r="M911" s="104">
        <v>50</v>
      </c>
      <c r="N911" s="292">
        <f t="shared" si="59"/>
        <v>0.25</v>
      </c>
      <c r="O911" s="308">
        <f t="shared" si="60"/>
        <v>0.75</v>
      </c>
    </row>
    <row r="912" spans="1:15" ht="33.75">
      <c r="A912" s="52" t="s">
        <v>580</v>
      </c>
      <c r="B912" s="167" t="s">
        <v>581</v>
      </c>
      <c r="C912" s="52"/>
      <c r="D912" s="52"/>
      <c r="E912" s="312">
        <v>0.7</v>
      </c>
      <c r="F912" s="313"/>
      <c r="G912" s="313"/>
      <c r="H912" s="312">
        <v>0.7</v>
      </c>
      <c r="I912" s="313"/>
      <c r="J912" s="313"/>
      <c r="K912" s="312">
        <v>0.7</v>
      </c>
      <c r="L912" s="313"/>
      <c r="M912" s="313"/>
      <c r="N912" s="312">
        <v>0.7</v>
      </c>
      <c r="O912" s="308">
        <f t="shared" si="60"/>
        <v>2.8</v>
      </c>
    </row>
    <row r="913" spans="1:15" ht="31.5">
      <c r="A913" s="1" t="s">
        <v>0</v>
      </c>
      <c r="B913" s="2" t="s">
        <v>1</v>
      </c>
      <c r="C913" s="157"/>
      <c r="D913" s="157"/>
      <c r="E913" s="286">
        <f>SUM(E904:E912)</f>
        <v>1.8609999999999998</v>
      </c>
      <c r="F913" s="157"/>
      <c r="G913" s="157"/>
      <c r="H913" s="286">
        <f>SUM(H904:H912)</f>
        <v>1.905</v>
      </c>
      <c r="I913" s="157"/>
      <c r="J913" s="157"/>
      <c r="K913" s="286">
        <f>SUM(K904:K912)</f>
        <v>1.7</v>
      </c>
      <c r="L913" s="311"/>
      <c r="M913" s="311"/>
      <c r="N913" s="286">
        <f>SUM(N904:N912)</f>
        <v>1.861</v>
      </c>
      <c r="O913" s="308">
        <f t="shared" si="60"/>
        <v>7.327</v>
      </c>
    </row>
    <row r="914" spans="1:15" ht="21">
      <c r="A914" s="1" t="s">
        <v>7</v>
      </c>
      <c r="B914" s="6"/>
      <c r="C914" s="154"/>
      <c r="D914" s="154"/>
      <c r="E914" s="154"/>
      <c r="F914" s="154"/>
      <c r="G914" s="154"/>
      <c r="H914" s="154"/>
      <c r="I914" s="154"/>
      <c r="J914" s="154"/>
      <c r="K914" s="154"/>
      <c r="L914" s="154"/>
      <c r="M914" s="154"/>
      <c r="N914" s="154"/>
      <c r="O914" s="308">
        <f t="shared" si="60"/>
        <v>0</v>
      </c>
    </row>
    <row r="915" spans="1:15" ht="12.75">
      <c r="A915" s="16" t="s">
        <v>8</v>
      </c>
      <c r="B915" s="280" t="s">
        <v>9</v>
      </c>
      <c r="C915" s="320">
        <v>2</v>
      </c>
      <c r="D915" s="320">
        <v>60</v>
      </c>
      <c r="E915" s="292">
        <f aca="true" t="shared" si="61" ref="E915:E937">(C915*D915)/1000</f>
        <v>0.12</v>
      </c>
      <c r="F915" s="320">
        <v>2</v>
      </c>
      <c r="G915" s="320">
        <v>60</v>
      </c>
      <c r="H915" s="292">
        <f aca="true" t="shared" si="62" ref="H915:H937">(F915*G915)/1000</f>
        <v>0.12</v>
      </c>
      <c r="I915" s="320">
        <v>4</v>
      </c>
      <c r="J915" s="320">
        <v>60</v>
      </c>
      <c r="K915" s="292">
        <f aca="true" t="shared" si="63" ref="K915:K937">(I915*J915)/1000</f>
        <v>0.24</v>
      </c>
      <c r="L915" s="320">
        <v>2</v>
      </c>
      <c r="M915" s="320">
        <v>60</v>
      </c>
      <c r="N915" s="292">
        <f aca="true" t="shared" si="64" ref="N915:N937">(L915*M915)/1000</f>
        <v>0.12</v>
      </c>
      <c r="O915" s="308">
        <f t="shared" si="60"/>
        <v>0.6</v>
      </c>
    </row>
    <row r="916" spans="1:15" ht="12.75">
      <c r="A916" s="321" t="s">
        <v>10</v>
      </c>
      <c r="B916" s="280" t="s">
        <v>9</v>
      </c>
      <c r="C916" s="320">
        <v>2</v>
      </c>
      <c r="D916" s="320">
        <v>15</v>
      </c>
      <c r="E916" s="292">
        <f t="shared" si="61"/>
        <v>0.03</v>
      </c>
      <c r="F916" s="320">
        <v>2</v>
      </c>
      <c r="G916" s="320">
        <v>15</v>
      </c>
      <c r="H916" s="292">
        <f t="shared" si="62"/>
        <v>0.03</v>
      </c>
      <c r="I916" s="320">
        <v>4</v>
      </c>
      <c r="J916" s="320">
        <v>15</v>
      </c>
      <c r="K916" s="292">
        <f t="shared" si="63"/>
        <v>0.06</v>
      </c>
      <c r="L916" s="320">
        <v>2</v>
      </c>
      <c r="M916" s="320">
        <v>15</v>
      </c>
      <c r="N916" s="292">
        <f t="shared" si="64"/>
        <v>0.03</v>
      </c>
      <c r="O916" s="308">
        <f t="shared" si="60"/>
        <v>0.15</v>
      </c>
    </row>
    <row r="917" spans="1:15" ht="22.5">
      <c r="A917" s="321" t="s">
        <v>11</v>
      </c>
      <c r="B917" s="280" t="s">
        <v>9</v>
      </c>
      <c r="C917" s="320">
        <v>5</v>
      </c>
      <c r="D917" s="320">
        <v>22</v>
      </c>
      <c r="E917" s="292">
        <f t="shared" si="61"/>
        <v>0.11</v>
      </c>
      <c r="F917" s="320"/>
      <c r="G917" s="320"/>
      <c r="H917" s="292">
        <f t="shared" si="62"/>
        <v>0</v>
      </c>
      <c r="I917" s="320">
        <v>5</v>
      </c>
      <c r="J917" s="320">
        <v>22</v>
      </c>
      <c r="K917" s="292">
        <f t="shared" si="63"/>
        <v>0.11</v>
      </c>
      <c r="L917" s="320"/>
      <c r="M917" s="320"/>
      <c r="N917" s="292">
        <f t="shared" si="64"/>
        <v>0</v>
      </c>
      <c r="O917" s="308">
        <f t="shared" si="60"/>
        <v>0.22</v>
      </c>
    </row>
    <row r="918" spans="1:15" ht="22.5">
      <c r="A918" s="15" t="s">
        <v>582</v>
      </c>
      <c r="B918" s="280" t="s">
        <v>9</v>
      </c>
      <c r="C918" s="320">
        <v>4</v>
      </c>
      <c r="D918" s="320">
        <v>750</v>
      </c>
      <c r="E918" s="292">
        <f t="shared" si="61"/>
        <v>3</v>
      </c>
      <c r="F918" s="320"/>
      <c r="G918" s="320"/>
      <c r="H918" s="292">
        <f t="shared" si="62"/>
        <v>0</v>
      </c>
      <c r="I918" s="320"/>
      <c r="J918" s="320"/>
      <c r="K918" s="292">
        <f t="shared" si="63"/>
        <v>0</v>
      </c>
      <c r="L918" s="320"/>
      <c r="M918" s="320"/>
      <c r="N918" s="292">
        <f t="shared" si="64"/>
        <v>0</v>
      </c>
      <c r="O918" s="308">
        <f t="shared" si="60"/>
        <v>3</v>
      </c>
    </row>
    <row r="919" spans="1:15" ht="22.5">
      <c r="A919" s="15" t="s">
        <v>583</v>
      </c>
      <c r="B919" s="280" t="s">
        <v>9</v>
      </c>
      <c r="C919" s="320">
        <v>12</v>
      </c>
      <c r="D919" s="320">
        <v>65</v>
      </c>
      <c r="E919" s="292">
        <f t="shared" si="61"/>
        <v>0.78</v>
      </c>
      <c r="F919" s="320">
        <v>12</v>
      </c>
      <c r="G919" s="320">
        <v>65</v>
      </c>
      <c r="H919" s="292">
        <f t="shared" si="62"/>
        <v>0.78</v>
      </c>
      <c r="I919" s="320">
        <v>10</v>
      </c>
      <c r="J919" s="320">
        <v>65</v>
      </c>
      <c r="K919" s="292">
        <f t="shared" si="63"/>
        <v>0.65</v>
      </c>
      <c r="L919" s="320">
        <v>13</v>
      </c>
      <c r="M919" s="320">
        <v>65</v>
      </c>
      <c r="N919" s="292">
        <f t="shared" si="64"/>
        <v>0.845</v>
      </c>
      <c r="O919" s="308">
        <f t="shared" si="60"/>
        <v>3.0549999999999997</v>
      </c>
    </row>
    <row r="920" spans="1:15" ht="22.5">
      <c r="A920" s="15" t="s">
        <v>587</v>
      </c>
      <c r="B920" s="280" t="s">
        <v>9</v>
      </c>
      <c r="C920" s="320">
        <v>24</v>
      </c>
      <c r="D920" s="320">
        <v>55</v>
      </c>
      <c r="E920" s="292">
        <f t="shared" si="61"/>
        <v>1.32</v>
      </c>
      <c r="F920" s="320">
        <v>24</v>
      </c>
      <c r="G920" s="320">
        <v>55</v>
      </c>
      <c r="H920" s="292">
        <f t="shared" si="62"/>
        <v>1.32</v>
      </c>
      <c r="I920" s="320">
        <v>5</v>
      </c>
      <c r="J920" s="320">
        <v>55</v>
      </c>
      <c r="K920" s="292">
        <f t="shared" si="63"/>
        <v>0.275</v>
      </c>
      <c r="L920" s="320">
        <v>26</v>
      </c>
      <c r="M920" s="320">
        <v>55</v>
      </c>
      <c r="N920" s="292">
        <f t="shared" si="64"/>
        <v>1.43</v>
      </c>
      <c r="O920" s="308">
        <f t="shared" si="60"/>
        <v>4.345</v>
      </c>
    </row>
    <row r="921" spans="1:15" ht="12.75">
      <c r="A921" s="15" t="s">
        <v>588</v>
      </c>
      <c r="B921" s="280" t="s">
        <v>9</v>
      </c>
      <c r="C921" s="320">
        <v>6</v>
      </c>
      <c r="D921" s="320">
        <v>15</v>
      </c>
      <c r="E921" s="292">
        <f t="shared" si="61"/>
        <v>0.09</v>
      </c>
      <c r="F921" s="320">
        <v>6</v>
      </c>
      <c r="G921" s="320">
        <v>15</v>
      </c>
      <c r="H921" s="292">
        <f t="shared" si="62"/>
        <v>0.09</v>
      </c>
      <c r="I921" s="320">
        <v>3</v>
      </c>
      <c r="J921" s="320">
        <v>15</v>
      </c>
      <c r="K921" s="292">
        <f t="shared" si="63"/>
        <v>0.045</v>
      </c>
      <c r="L921" s="320">
        <v>6</v>
      </c>
      <c r="M921" s="320">
        <v>15</v>
      </c>
      <c r="N921" s="292">
        <f t="shared" si="64"/>
        <v>0.09</v>
      </c>
      <c r="O921" s="308">
        <f t="shared" si="60"/>
        <v>0.31499999999999995</v>
      </c>
    </row>
    <row r="922" spans="1:15" ht="22.5">
      <c r="A922" s="15" t="s">
        <v>589</v>
      </c>
      <c r="B922" s="280" t="s">
        <v>9</v>
      </c>
      <c r="C922" s="320">
        <v>5</v>
      </c>
      <c r="D922" s="320">
        <v>20</v>
      </c>
      <c r="E922" s="292">
        <f t="shared" si="61"/>
        <v>0.1</v>
      </c>
      <c r="F922" s="320">
        <v>5</v>
      </c>
      <c r="G922" s="320">
        <v>20</v>
      </c>
      <c r="H922" s="292">
        <f t="shared" si="62"/>
        <v>0.1</v>
      </c>
      <c r="I922" s="320">
        <v>5</v>
      </c>
      <c r="J922" s="320">
        <v>20</v>
      </c>
      <c r="K922" s="292">
        <f t="shared" si="63"/>
        <v>0.1</v>
      </c>
      <c r="L922" s="320">
        <v>5</v>
      </c>
      <c r="M922" s="320">
        <v>20</v>
      </c>
      <c r="N922" s="292">
        <f t="shared" si="64"/>
        <v>0.1</v>
      </c>
      <c r="O922" s="308">
        <f t="shared" si="60"/>
        <v>0.4</v>
      </c>
    </row>
    <row r="923" spans="1:15" ht="12.75">
      <c r="A923" s="16" t="s">
        <v>16</v>
      </c>
      <c r="B923" s="280" t="s">
        <v>9</v>
      </c>
      <c r="C923" s="320">
        <v>6</v>
      </c>
      <c r="D923" s="320">
        <v>85</v>
      </c>
      <c r="E923" s="292">
        <f t="shared" si="61"/>
        <v>0.51</v>
      </c>
      <c r="F923" s="320"/>
      <c r="G923" s="320"/>
      <c r="H923" s="292">
        <f t="shared" si="62"/>
        <v>0</v>
      </c>
      <c r="I923" s="320">
        <v>6</v>
      </c>
      <c r="J923" s="320">
        <v>85</v>
      </c>
      <c r="K923" s="292">
        <f t="shared" si="63"/>
        <v>0.51</v>
      </c>
      <c r="L923" s="320"/>
      <c r="M923" s="320"/>
      <c r="N923" s="292">
        <f t="shared" si="64"/>
        <v>0</v>
      </c>
      <c r="O923" s="308">
        <f t="shared" si="60"/>
        <v>1.02</v>
      </c>
    </row>
    <row r="924" spans="1:15" ht="12.75">
      <c r="A924" s="16" t="s">
        <v>18</v>
      </c>
      <c r="B924" s="280" t="s">
        <v>9</v>
      </c>
      <c r="C924" s="320">
        <v>15</v>
      </c>
      <c r="D924" s="320">
        <v>12</v>
      </c>
      <c r="E924" s="292">
        <f t="shared" si="61"/>
        <v>0.18</v>
      </c>
      <c r="F924" s="320">
        <v>15</v>
      </c>
      <c r="G924" s="320">
        <v>12</v>
      </c>
      <c r="H924" s="292">
        <f t="shared" si="62"/>
        <v>0.18</v>
      </c>
      <c r="I924" s="320">
        <v>10</v>
      </c>
      <c r="J924" s="320">
        <v>12</v>
      </c>
      <c r="K924" s="292">
        <f t="shared" si="63"/>
        <v>0.12</v>
      </c>
      <c r="L924" s="320">
        <v>15</v>
      </c>
      <c r="M924" s="320">
        <v>12</v>
      </c>
      <c r="N924" s="292">
        <f t="shared" si="64"/>
        <v>0.18</v>
      </c>
      <c r="O924" s="308">
        <f t="shared" si="60"/>
        <v>0.6599999999999999</v>
      </c>
    </row>
    <row r="925" spans="1:15" ht="12.75">
      <c r="A925" s="16" t="s">
        <v>624</v>
      </c>
      <c r="B925" s="280" t="s">
        <v>9</v>
      </c>
      <c r="C925" s="320">
        <v>4</v>
      </c>
      <c r="D925" s="320">
        <v>25</v>
      </c>
      <c r="E925" s="322">
        <f t="shared" si="61"/>
        <v>0.1</v>
      </c>
      <c r="F925" s="320">
        <v>4</v>
      </c>
      <c r="G925" s="320">
        <v>25</v>
      </c>
      <c r="H925" s="292">
        <f t="shared" si="62"/>
        <v>0.1</v>
      </c>
      <c r="I925" s="320">
        <v>4</v>
      </c>
      <c r="J925" s="320">
        <v>25</v>
      </c>
      <c r="K925" s="292">
        <f t="shared" si="63"/>
        <v>0.1</v>
      </c>
      <c r="L925" s="325">
        <v>4</v>
      </c>
      <c r="M925" s="325">
        <v>25</v>
      </c>
      <c r="N925" s="324">
        <f t="shared" si="64"/>
        <v>0.1</v>
      </c>
      <c r="O925" s="308">
        <f t="shared" si="60"/>
        <v>0.4</v>
      </c>
    </row>
    <row r="926" spans="1:15" ht="12.75">
      <c r="A926" s="16" t="s">
        <v>590</v>
      </c>
      <c r="B926" s="280" t="s">
        <v>9</v>
      </c>
      <c r="C926" s="320"/>
      <c r="D926" s="320"/>
      <c r="E926" s="322">
        <f t="shared" si="61"/>
        <v>0</v>
      </c>
      <c r="F926" s="320"/>
      <c r="G926" s="320"/>
      <c r="H926" s="292">
        <f t="shared" si="62"/>
        <v>0</v>
      </c>
      <c r="I926" s="320">
        <v>7</v>
      </c>
      <c r="J926" s="320">
        <v>450</v>
      </c>
      <c r="K926" s="326">
        <f t="shared" si="63"/>
        <v>3.15</v>
      </c>
      <c r="L926" s="325"/>
      <c r="M926" s="325"/>
      <c r="N926" s="324">
        <f t="shared" si="64"/>
        <v>0</v>
      </c>
      <c r="O926" s="308">
        <f t="shared" si="60"/>
        <v>3.15</v>
      </c>
    </row>
    <row r="927" spans="1:15" ht="12.75">
      <c r="A927" s="16" t="s">
        <v>591</v>
      </c>
      <c r="B927" s="280" t="s">
        <v>9</v>
      </c>
      <c r="C927" s="320">
        <v>5</v>
      </c>
      <c r="D927" s="320">
        <v>55</v>
      </c>
      <c r="E927" s="322">
        <f t="shared" si="61"/>
        <v>0.275</v>
      </c>
      <c r="F927" s="320"/>
      <c r="G927" s="320"/>
      <c r="H927" s="292">
        <f t="shared" si="62"/>
        <v>0</v>
      </c>
      <c r="I927" s="320">
        <v>5</v>
      </c>
      <c r="J927" s="320">
        <v>55</v>
      </c>
      <c r="K927" s="324">
        <f t="shared" si="63"/>
        <v>0.275</v>
      </c>
      <c r="L927" s="325"/>
      <c r="M927" s="325"/>
      <c r="N927" s="324">
        <f t="shared" si="64"/>
        <v>0</v>
      </c>
      <c r="O927" s="308">
        <f t="shared" si="60"/>
        <v>0.55</v>
      </c>
    </row>
    <row r="928" spans="1:15" ht="12.75">
      <c r="A928" s="52" t="s">
        <v>592</v>
      </c>
      <c r="B928" s="167" t="s">
        <v>9</v>
      </c>
      <c r="C928" s="320"/>
      <c r="D928" s="320"/>
      <c r="E928" s="322">
        <f t="shared" si="61"/>
        <v>0</v>
      </c>
      <c r="F928" s="16"/>
      <c r="G928" s="16"/>
      <c r="H928" s="292">
        <f t="shared" si="62"/>
        <v>0</v>
      </c>
      <c r="I928" s="320">
        <v>100</v>
      </c>
      <c r="J928" s="320">
        <v>30</v>
      </c>
      <c r="K928" s="324">
        <f t="shared" si="63"/>
        <v>3</v>
      </c>
      <c r="L928" s="156"/>
      <c r="M928" s="156"/>
      <c r="N928" s="324">
        <f t="shared" si="64"/>
        <v>0</v>
      </c>
      <c r="O928" s="308">
        <f t="shared" si="60"/>
        <v>3</v>
      </c>
    </row>
    <row r="929" spans="1:15" ht="12.75">
      <c r="A929" s="52" t="s">
        <v>593</v>
      </c>
      <c r="B929" s="6" t="s">
        <v>9</v>
      </c>
      <c r="C929" s="320"/>
      <c r="D929" s="320"/>
      <c r="E929" s="322">
        <f t="shared" si="61"/>
        <v>0</v>
      </c>
      <c r="F929" s="16"/>
      <c r="G929" s="16"/>
      <c r="H929" s="292">
        <f t="shared" si="62"/>
        <v>0</v>
      </c>
      <c r="I929" s="320">
        <v>100</v>
      </c>
      <c r="J929" s="320">
        <v>25</v>
      </c>
      <c r="K929" s="324">
        <f t="shared" si="63"/>
        <v>2.5</v>
      </c>
      <c r="L929" s="156"/>
      <c r="M929" s="156"/>
      <c r="N929" s="324">
        <f t="shared" si="64"/>
        <v>0</v>
      </c>
      <c r="O929" s="308">
        <f t="shared" si="60"/>
        <v>2.5</v>
      </c>
    </row>
    <row r="930" spans="1:15" ht="12.75">
      <c r="A930" s="52" t="s">
        <v>13</v>
      </c>
      <c r="B930" s="6" t="s">
        <v>9</v>
      </c>
      <c r="C930" s="297">
        <v>5</v>
      </c>
      <c r="D930" s="297">
        <v>120</v>
      </c>
      <c r="E930" s="313">
        <f t="shared" si="61"/>
        <v>0.6</v>
      </c>
      <c r="F930" s="52"/>
      <c r="G930" s="52"/>
      <c r="H930" s="292">
        <f t="shared" si="62"/>
        <v>0</v>
      </c>
      <c r="I930" s="52">
        <v>5</v>
      </c>
      <c r="J930" s="52">
        <v>120</v>
      </c>
      <c r="K930" s="324">
        <f t="shared" si="63"/>
        <v>0.6</v>
      </c>
      <c r="L930" s="52"/>
      <c r="M930" s="52"/>
      <c r="N930" s="324">
        <f t="shared" si="64"/>
        <v>0</v>
      </c>
      <c r="O930" s="308">
        <f t="shared" si="60"/>
        <v>1.2</v>
      </c>
    </row>
    <row r="931" spans="1:15" ht="22.5">
      <c r="A931" s="52" t="s">
        <v>625</v>
      </c>
      <c r="B931" s="6" t="s">
        <v>9</v>
      </c>
      <c r="C931" s="297"/>
      <c r="D931" s="297"/>
      <c r="E931" s="302">
        <f t="shared" si="61"/>
        <v>0</v>
      </c>
      <c r="F931" s="52"/>
      <c r="G931" s="52"/>
      <c r="H931" s="292">
        <f t="shared" si="62"/>
        <v>0</v>
      </c>
      <c r="I931" s="52">
        <v>100</v>
      </c>
      <c r="J931" s="52">
        <v>50</v>
      </c>
      <c r="K931" s="324">
        <f t="shared" si="63"/>
        <v>5</v>
      </c>
      <c r="L931" s="52"/>
      <c r="M931" s="52"/>
      <c r="N931" s="324">
        <f t="shared" si="64"/>
        <v>0</v>
      </c>
      <c r="O931" s="308">
        <f t="shared" si="60"/>
        <v>5</v>
      </c>
    </row>
    <row r="932" spans="1:15" ht="22.5">
      <c r="A932" s="52" t="s">
        <v>595</v>
      </c>
      <c r="B932" s="6" t="s">
        <v>596</v>
      </c>
      <c r="C932" s="297">
        <v>9</v>
      </c>
      <c r="D932" s="297">
        <v>25</v>
      </c>
      <c r="E932" s="313">
        <f t="shared" si="61"/>
        <v>0.225</v>
      </c>
      <c r="F932" s="52">
        <v>9</v>
      </c>
      <c r="G932" s="52">
        <v>25</v>
      </c>
      <c r="H932" s="292">
        <f t="shared" si="62"/>
        <v>0.225</v>
      </c>
      <c r="I932" s="52">
        <v>6</v>
      </c>
      <c r="J932" s="52">
        <v>25</v>
      </c>
      <c r="K932" s="324">
        <f t="shared" si="63"/>
        <v>0.15</v>
      </c>
      <c r="L932" s="52">
        <v>9</v>
      </c>
      <c r="M932" s="52">
        <v>25</v>
      </c>
      <c r="N932" s="324">
        <f t="shared" si="64"/>
        <v>0.225</v>
      </c>
      <c r="O932" s="308">
        <f t="shared" si="60"/>
        <v>0.825</v>
      </c>
    </row>
    <row r="933" spans="1:15" ht="12.75">
      <c r="A933" s="52" t="s">
        <v>597</v>
      </c>
      <c r="B933" s="6" t="s">
        <v>596</v>
      </c>
      <c r="C933" s="297">
        <v>16</v>
      </c>
      <c r="D933" s="297">
        <v>25</v>
      </c>
      <c r="E933" s="313">
        <f t="shared" si="61"/>
        <v>0.4</v>
      </c>
      <c r="F933" s="52">
        <v>16</v>
      </c>
      <c r="G933" s="52">
        <v>25</v>
      </c>
      <c r="H933" s="292">
        <f t="shared" si="62"/>
        <v>0.4</v>
      </c>
      <c r="I933" s="52">
        <v>2</v>
      </c>
      <c r="J933" s="52">
        <v>25</v>
      </c>
      <c r="K933" s="326">
        <f t="shared" si="63"/>
        <v>0.05</v>
      </c>
      <c r="L933" s="52">
        <v>16</v>
      </c>
      <c r="M933" s="52">
        <v>25</v>
      </c>
      <c r="N933" s="324">
        <f t="shared" si="64"/>
        <v>0.4</v>
      </c>
      <c r="O933" s="308">
        <f t="shared" si="60"/>
        <v>1.25</v>
      </c>
    </row>
    <row r="934" spans="1:15" ht="12.75">
      <c r="A934" s="52" t="s">
        <v>598</v>
      </c>
      <c r="B934" s="6" t="s">
        <v>596</v>
      </c>
      <c r="C934" s="297">
        <v>16</v>
      </c>
      <c r="D934" s="297">
        <v>15</v>
      </c>
      <c r="E934" s="313">
        <f t="shared" si="61"/>
        <v>0.24</v>
      </c>
      <c r="F934" s="52">
        <v>16</v>
      </c>
      <c r="G934" s="52">
        <v>15</v>
      </c>
      <c r="H934" s="292">
        <f t="shared" si="62"/>
        <v>0.24</v>
      </c>
      <c r="I934" s="52">
        <v>2</v>
      </c>
      <c r="J934" s="52">
        <v>15</v>
      </c>
      <c r="K934" s="326">
        <f t="shared" si="63"/>
        <v>0.03</v>
      </c>
      <c r="L934" s="52">
        <v>16</v>
      </c>
      <c r="M934" s="52">
        <v>15</v>
      </c>
      <c r="N934" s="326">
        <f t="shared" si="64"/>
        <v>0.24</v>
      </c>
      <c r="O934" s="308">
        <f t="shared" si="60"/>
        <v>0.75</v>
      </c>
    </row>
    <row r="935" spans="1:15" ht="22.5">
      <c r="A935" s="52" t="s">
        <v>599</v>
      </c>
      <c r="B935" s="6" t="s">
        <v>9</v>
      </c>
      <c r="C935" s="297">
        <v>2</v>
      </c>
      <c r="D935" s="297">
        <v>95</v>
      </c>
      <c r="E935" s="313">
        <f t="shared" si="61"/>
        <v>0.19</v>
      </c>
      <c r="F935" s="52"/>
      <c r="G935" s="52"/>
      <c r="H935" s="292">
        <f t="shared" si="62"/>
        <v>0</v>
      </c>
      <c r="I935" s="52"/>
      <c r="J935" s="52"/>
      <c r="K935" s="324">
        <f t="shared" si="63"/>
        <v>0</v>
      </c>
      <c r="L935" s="52"/>
      <c r="M935" s="52"/>
      <c r="N935" s="324">
        <f t="shared" si="64"/>
        <v>0</v>
      </c>
      <c r="O935" s="308">
        <f t="shared" si="60"/>
        <v>0.19</v>
      </c>
    </row>
    <row r="936" spans="1:15" ht="33.75">
      <c r="A936" s="52" t="s">
        <v>600</v>
      </c>
      <c r="B936" s="6" t="s">
        <v>9</v>
      </c>
      <c r="C936" s="297">
        <v>5</v>
      </c>
      <c r="D936" s="297">
        <v>10</v>
      </c>
      <c r="E936" s="313">
        <f t="shared" si="61"/>
        <v>0.05</v>
      </c>
      <c r="F936" s="52">
        <v>6</v>
      </c>
      <c r="G936" s="52">
        <v>10</v>
      </c>
      <c r="H936" s="292">
        <f t="shared" si="62"/>
        <v>0.06</v>
      </c>
      <c r="I936" s="52">
        <v>5</v>
      </c>
      <c r="J936" s="52">
        <v>10</v>
      </c>
      <c r="K936" s="326">
        <f t="shared" si="63"/>
        <v>0.05</v>
      </c>
      <c r="L936" s="52">
        <v>6</v>
      </c>
      <c r="M936" s="52">
        <v>10</v>
      </c>
      <c r="N936" s="326">
        <f t="shared" si="64"/>
        <v>0.06</v>
      </c>
      <c r="O936" s="308">
        <f t="shared" si="60"/>
        <v>0.22</v>
      </c>
    </row>
    <row r="937" spans="1:15" ht="12.75">
      <c r="A937" s="52" t="s">
        <v>626</v>
      </c>
      <c r="B937" s="6" t="s">
        <v>9</v>
      </c>
      <c r="C937" s="297">
        <v>1</v>
      </c>
      <c r="D937" s="297">
        <v>400</v>
      </c>
      <c r="E937" s="313">
        <f t="shared" si="61"/>
        <v>0.4</v>
      </c>
      <c r="F937" s="52">
        <v>1</v>
      </c>
      <c r="G937" s="52">
        <v>400</v>
      </c>
      <c r="H937" s="292">
        <f t="shared" si="62"/>
        <v>0.4</v>
      </c>
      <c r="I937" s="52"/>
      <c r="J937" s="52"/>
      <c r="K937" s="324">
        <f t="shared" si="63"/>
        <v>0</v>
      </c>
      <c r="L937" s="52">
        <v>1</v>
      </c>
      <c r="M937" s="52">
        <v>400</v>
      </c>
      <c r="N937" s="324">
        <f t="shared" si="64"/>
        <v>0.4</v>
      </c>
      <c r="O937" s="308">
        <f t="shared" si="60"/>
        <v>1.2000000000000002</v>
      </c>
    </row>
    <row r="938" spans="1:15" ht="12.75">
      <c r="A938" s="52" t="s">
        <v>602</v>
      </c>
      <c r="B938" s="6" t="s">
        <v>9</v>
      </c>
      <c r="C938" s="297">
        <v>10</v>
      </c>
      <c r="D938" s="297">
        <v>95</v>
      </c>
      <c r="E938" s="313">
        <f>(C938*D938)/1000</f>
        <v>0.95</v>
      </c>
      <c r="F938" s="52"/>
      <c r="G938" s="52"/>
      <c r="H938" s="292">
        <f>(F938*G938)/1000</f>
        <v>0</v>
      </c>
      <c r="I938" s="52">
        <v>5</v>
      </c>
      <c r="J938" s="52">
        <v>95</v>
      </c>
      <c r="K938" s="324">
        <f>(I938*J938)/1000</f>
        <v>0.475</v>
      </c>
      <c r="L938" s="52"/>
      <c r="M938" s="52"/>
      <c r="N938" s="324">
        <f>(L938*M938)/1000</f>
        <v>0</v>
      </c>
      <c r="O938" s="308">
        <f>E938+H938+K938+N938</f>
        <v>1.4249999999999998</v>
      </c>
    </row>
    <row r="939" spans="1:15" ht="33.75">
      <c r="A939" s="52" t="s">
        <v>603</v>
      </c>
      <c r="B939" s="6" t="s">
        <v>22</v>
      </c>
      <c r="C939" s="297"/>
      <c r="D939" s="297"/>
      <c r="E939" s="313">
        <v>10</v>
      </c>
      <c r="F939" s="52"/>
      <c r="G939" s="52"/>
      <c r="H939" s="292">
        <v>5</v>
      </c>
      <c r="I939" s="52"/>
      <c r="J939" s="52"/>
      <c r="K939" s="324">
        <v>5</v>
      </c>
      <c r="L939" s="52"/>
      <c r="M939" s="52"/>
      <c r="N939" s="324">
        <v>5</v>
      </c>
      <c r="O939" s="308">
        <f t="shared" si="60"/>
        <v>25</v>
      </c>
    </row>
    <row r="940" spans="1:15" ht="31.5">
      <c r="A940" s="1" t="s">
        <v>20</v>
      </c>
      <c r="B940" s="6" t="s">
        <v>1</v>
      </c>
      <c r="C940" s="327"/>
      <c r="D940" s="327"/>
      <c r="E940" s="286">
        <f>SUM(E915:E939)</f>
        <v>19.669999999999998</v>
      </c>
      <c r="F940" s="157"/>
      <c r="G940" s="157"/>
      <c r="H940" s="286">
        <f>SUM(H915:H939)</f>
        <v>9.045</v>
      </c>
      <c r="I940" s="157"/>
      <c r="J940" s="157"/>
      <c r="K940" s="286">
        <f>SUM(K915:K939)</f>
        <v>22.490000000000002</v>
      </c>
      <c r="L940" s="286"/>
      <c r="M940" s="286"/>
      <c r="N940" s="286">
        <f>SUM(N915:N939)</f>
        <v>9.219999999999999</v>
      </c>
      <c r="O940" s="286">
        <f>SUM(O915:O939)</f>
        <v>60.425</v>
      </c>
    </row>
    <row r="941" spans="1:15" ht="12.75">
      <c r="A941" s="280" t="s">
        <v>604</v>
      </c>
      <c r="B941" s="280" t="s">
        <v>22</v>
      </c>
      <c r="C941" s="282"/>
      <c r="D941" s="282"/>
      <c r="E941" s="316">
        <f>E856+E858+E885+E887+E902+E868+E870+E872+E879+E897+E913+E940</f>
        <v>953.3248799999999</v>
      </c>
      <c r="F941" s="316"/>
      <c r="G941" s="316"/>
      <c r="H941" s="316">
        <f>H856+H858+H885+H887+H902+H868+H870+H872+H879+H897+H913+H940</f>
        <v>280.23891</v>
      </c>
      <c r="I941" s="316"/>
      <c r="J941" s="316"/>
      <c r="K941" s="316">
        <f>K856+K858+K885+K887+K902+K868+K870+K872+K879+K897+K913+K940</f>
        <v>148.4917</v>
      </c>
      <c r="L941" s="316"/>
      <c r="M941" s="316"/>
      <c r="N941" s="316">
        <f>N856+N858+N885+N887+N902+N868+N870+N872+N879+N897+N913+N940</f>
        <v>630.81517</v>
      </c>
      <c r="O941" s="316">
        <f>O856+O858+O885+O887+O902+O868+O870+O872+O879+O897+O913+O940</f>
        <v>2012.8706599999998</v>
      </c>
    </row>
    <row r="942" spans="1:15" ht="12.75">
      <c r="A942" s="158"/>
      <c r="B942" s="158"/>
      <c r="C942" s="158"/>
      <c r="D942" s="158"/>
      <c r="E942" s="158"/>
      <c r="F942" s="158"/>
      <c r="G942" s="158"/>
      <c r="H942" s="158"/>
      <c r="I942" s="158"/>
      <c r="J942" s="158"/>
      <c r="K942" s="158"/>
      <c r="L942" s="158"/>
      <c r="M942" s="158"/>
      <c r="N942" s="158"/>
      <c r="O942" s="158"/>
    </row>
    <row r="943" spans="1:15" ht="12.75">
      <c r="A943" s="349" t="s">
        <v>605</v>
      </c>
      <c r="B943" s="350"/>
      <c r="C943" s="350"/>
      <c r="D943" s="350"/>
      <c r="E943" s="350"/>
      <c r="F943" s="350"/>
      <c r="G943" s="350"/>
      <c r="H943" s="350"/>
      <c r="I943" s="350"/>
      <c r="J943" s="350"/>
      <c r="K943" s="350"/>
      <c r="L943" s="350"/>
      <c r="M943" s="350"/>
      <c r="N943" s="350"/>
      <c r="O943" s="351"/>
    </row>
    <row r="944" spans="1:15" ht="12.75">
      <c r="A944" s="333"/>
      <c r="B944" s="329"/>
      <c r="C944" s="329"/>
      <c r="D944" s="329"/>
      <c r="E944" s="329"/>
      <c r="F944" s="329"/>
      <c r="G944" s="329"/>
      <c r="H944" s="329"/>
      <c r="I944" s="329"/>
      <c r="J944" s="329"/>
      <c r="K944" s="329"/>
      <c r="L944" s="329"/>
      <c r="M944" s="329"/>
      <c r="N944" s="329"/>
      <c r="O944" s="329"/>
    </row>
    <row r="945" spans="1:15" ht="12.75">
      <c r="A945" s="328" t="s">
        <v>606</v>
      </c>
      <c r="B945" s="280" t="s">
        <v>22</v>
      </c>
      <c r="C945" s="329"/>
      <c r="D945" s="329"/>
      <c r="E945" s="329"/>
      <c r="F945" s="329"/>
      <c r="G945" s="329"/>
      <c r="H945" s="329"/>
      <c r="I945" s="329"/>
      <c r="J945" s="329"/>
      <c r="K945" s="308"/>
      <c r="L945" s="329"/>
      <c r="M945" s="329"/>
      <c r="N945" s="308"/>
      <c r="O945" s="308">
        <f>E945+H945+K945+N945</f>
        <v>0</v>
      </c>
    </row>
    <row r="946" spans="1:15" ht="12.75">
      <c r="A946" s="328" t="s">
        <v>607</v>
      </c>
      <c r="B946" s="280" t="s">
        <v>22</v>
      </c>
      <c r="C946" s="329"/>
      <c r="D946" s="329"/>
      <c r="E946" s="308"/>
      <c r="F946" s="329"/>
      <c r="G946" s="329"/>
      <c r="H946" s="308">
        <v>170</v>
      </c>
      <c r="I946" s="329"/>
      <c r="J946" s="329"/>
      <c r="K946" s="308">
        <v>450</v>
      </c>
      <c r="L946" s="329"/>
      <c r="M946" s="329"/>
      <c r="N946" s="308"/>
      <c r="O946" s="308">
        <f>E946+H946+K946+N946</f>
        <v>620</v>
      </c>
    </row>
    <row r="947" spans="1:15" ht="12.75">
      <c r="A947" s="104" t="s">
        <v>608</v>
      </c>
      <c r="B947" s="280" t="s">
        <v>22</v>
      </c>
      <c r="C947" s="104"/>
      <c r="D947" s="104"/>
      <c r="E947" s="292"/>
      <c r="F947" s="292"/>
      <c r="G947" s="292"/>
      <c r="H947" s="292"/>
      <c r="I947" s="292"/>
      <c r="J947" s="292"/>
      <c r="K947" s="292"/>
      <c r="L947" s="292"/>
      <c r="M947" s="292"/>
      <c r="N947" s="292"/>
      <c r="O947" s="308">
        <f>E947+H947+K947+N947</f>
        <v>0</v>
      </c>
    </row>
    <row r="948" spans="1:15" ht="21">
      <c r="A948" s="167" t="s">
        <v>28</v>
      </c>
      <c r="B948" s="167" t="s">
        <v>1</v>
      </c>
      <c r="C948" s="52"/>
      <c r="D948" s="52"/>
      <c r="E948" s="302">
        <f>SUM(E946:E947)</f>
        <v>0</v>
      </c>
      <c r="F948" s="313"/>
      <c r="G948" s="313"/>
      <c r="H948" s="302">
        <f>SUM(H945:H947)</f>
        <v>170</v>
      </c>
      <c r="I948" s="313"/>
      <c r="J948" s="313"/>
      <c r="K948" s="302">
        <f>SUM(K945:K947)</f>
        <v>450</v>
      </c>
      <c r="L948" s="302"/>
      <c r="M948" s="302"/>
      <c r="N948" s="302">
        <f>SUM(N945:N947)</f>
        <v>0</v>
      </c>
      <c r="O948" s="286">
        <f>SUM(O945:O947)</f>
        <v>620</v>
      </c>
    </row>
    <row r="949" spans="1:15" ht="12.75">
      <c r="A949" s="352" t="s">
        <v>609</v>
      </c>
      <c r="B949" s="353"/>
      <c r="C949" s="353"/>
      <c r="D949" s="353"/>
      <c r="E949" s="353"/>
      <c r="F949" s="353"/>
      <c r="G949" s="353"/>
      <c r="H949" s="353"/>
      <c r="I949" s="353"/>
      <c r="J949" s="353"/>
      <c r="K949" s="353"/>
      <c r="L949" s="353"/>
      <c r="M949" s="353"/>
      <c r="N949" s="353"/>
      <c r="O949" s="354"/>
    </row>
    <row r="950" spans="1:15" ht="22.5">
      <c r="A950" s="52" t="s">
        <v>30</v>
      </c>
      <c r="B950" s="167" t="s">
        <v>22</v>
      </c>
      <c r="C950" s="167"/>
      <c r="D950" s="168"/>
      <c r="E950" s="302">
        <v>2.918</v>
      </c>
      <c r="F950" s="302"/>
      <c r="G950" s="302"/>
      <c r="H950" s="302">
        <v>2.918</v>
      </c>
      <c r="I950" s="302"/>
      <c r="J950" s="302"/>
      <c r="K950" s="302">
        <v>2.918</v>
      </c>
      <c r="L950" s="302"/>
      <c r="M950" s="302"/>
      <c r="N950" s="302">
        <v>2.918</v>
      </c>
      <c r="O950" s="316">
        <f>E950+H950+K950+N950</f>
        <v>11.672</v>
      </c>
    </row>
    <row r="951" spans="1:15" ht="45">
      <c r="A951" s="52" t="s">
        <v>31</v>
      </c>
      <c r="B951" s="167" t="s">
        <v>32</v>
      </c>
      <c r="C951" s="167"/>
      <c r="D951" s="167"/>
      <c r="E951" s="302">
        <v>2.45</v>
      </c>
      <c r="F951" s="313"/>
      <c r="G951" s="313"/>
      <c r="H951" s="302">
        <v>2.45</v>
      </c>
      <c r="I951" s="313"/>
      <c r="J951" s="313"/>
      <c r="K951" s="315">
        <v>2.45</v>
      </c>
      <c r="L951" s="330"/>
      <c r="M951" s="330"/>
      <c r="N951" s="315">
        <v>2.45</v>
      </c>
      <c r="O951" s="316">
        <f aca="true" t="shared" si="65" ref="O951:O958">E951+H951+K951+N951</f>
        <v>9.8</v>
      </c>
    </row>
    <row r="952" spans="1:15" ht="112.5">
      <c r="A952" s="52" t="s">
        <v>610</v>
      </c>
      <c r="B952" s="167" t="s">
        <v>22</v>
      </c>
      <c r="C952" s="167"/>
      <c r="D952" s="167"/>
      <c r="E952" s="302">
        <v>3</v>
      </c>
      <c r="F952" s="313"/>
      <c r="G952" s="313"/>
      <c r="H952" s="302">
        <v>3</v>
      </c>
      <c r="I952" s="302"/>
      <c r="J952" s="302"/>
      <c r="K952" s="302">
        <v>3</v>
      </c>
      <c r="L952" s="302"/>
      <c r="M952" s="302"/>
      <c r="N952" s="302">
        <v>3</v>
      </c>
      <c r="O952" s="316">
        <f t="shared" si="65"/>
        <v>12</v>
      </c>
    </row>
    <row r="953" spans="1:15" ht="33.75">
      <c r="A953" s="52" t="s">
        <v>35</v>
      </c>
      <c r="B953" s="167" t="s">
        <v>22</v>
      </c>
      <c r="C953" s="167"/>
      <c r="D953" s="167"/>
      <c r="E953" s="313">
        <v>0.5</v>
      </c>
      <c r="F953" s="313"/>
      <c r="G953" s="313"/>
      <c r="H953" s="313"/>
      <c r="I953" s="313"/>
      <c r="J953" s="313"/>
      <c r="K953" s="313">
        <v>0.5</v>
      </c>
      <c r="L953" s="313"/>
      <c r="M953" s="313"/>
      <c r="N953" s="313"/>
      <c r="O953" s="316">
        <f t="shared" si="65"/>
        <v>1</v>
      </c>
    </row>
    <row r="954" spans="1:15" ht="22.5">
      <c r="A954" s="52" t="s">
        <v>36</v>
      </c>
      <c r="B954" s="167" t="s">
        <v>22</v>
      </c>
      <c r="C954" s="167"/>
      <c r="D954" s="167"/>
      <c r="E954" s="313">
        <v>12.52</v>
      </c>
      <c r="F954" s="313"/>
      <c r="G954" s="313"/>
      <c r="H954" s="313">
        <v>12.52</v>
      </c>
      <c r="I954" s="313"/>
      <c r="J954" s="313"/>
      <c r="K954" s="313">
        <v>12.52</v>
      </c>
      <c r="L954" s="313"/>
      <c r="M954" s="313"/>
      <c r="N954" s="313">
        <v>12.52</v>
      </c>
      <c r="O954" s="316">
        <f t="shared" si="65"/>
        <v>50.08</v>
      </c>
    </row>
    <row r="955" spans="1:15" ht="45">
      <c r="A955" s="52" t="s">
        <v>38</v>
      </c>
      <c r="B955" s="167" t="s">
        <v>22</v>
      </c>
      <c r="C955" s="167"/>
      <c r="D955" s="167"/>
      <c r="E955" s="302">
        <v>7.122</v>
      </c>
      <c r="F955" s="302"/>
      <c r="G955" s="302"/>
      <c r="H955" s="302">
        <v>7.121</v>
      </c>
      <c r="I955" s="302"/>
      <c r="J955" s="302"/>
      <c r="K955" s="302">
        <v>7.122</v>
      </c>
      <c r="L955" s="302"/>
      <c r="M955" s="302"/>
      <c r="N955" s="302">
        <v>7.121</v>
      </c>
      <c r="O955" s="316">
        <f t="shared" si="65"/>
        <v>28.486000000000004</v>
      </c>
    </row>
    <row r="956" spans="1:15" ht="22.5">
      <c r="A956" s="52" t="s">
        <v>613</v>
      </c>
      <c r="B956" s="167" t="s">
        <v>612</v>
      </c>
      <c r="C956" s="167"/>
      <c r="D956" s="167"/>
      <c r="E956" s="302">
        <v>5.12</v>
      </c>
      <c r="F956" s="302"/>
      <c r="G956" s="302"/>
      <c r="H956" s="302">
        <v>5.12</v>
      </c>
      <c r="I956" s="302"/>
      <c r="J956" s="302"/>
      <c r="K956" s="302">
        <v>5.12</v>
      </c>
      <c r="L956" s="302"/>
      <c r="M956" s="302"/>
      <c r="N956" s="302">
        <v>5.12</v>
      </c>
      <c r="O956" s="316">
        <f t="shared" si="65"/>
        <v>20.48</v>
      </c>
    </row>
    <row r="957" spans="1:15" ht="45">
      <c r="A957" s="52" t="s">
        <v>614</v>
      </c>
      <c r="B957" s="167" t="s">
        <v>1</v>
      </c>
      <c r="C957" s="167"/>
      <c r="D957" s="167"/>
      <c r="E957" s="302">
        <v>0.3</v>
      </c>
      <c r="F957" s="302"/>
      <c r="G957" s="302"/>
      <c r="H957" s="302">
        <v>0.3</v>
      </c>
      <c r="I957" s="302"/>
      <c r="J957" s="302"/>
      <c r="K957" s="302">
        <v>0.3</v>
      </c>
      <c r="L957" s="302"/>
      <c r="M957" s="302"/>
      <c r="N957" s="302">
        <v>0.3</v>
      </c>
      <c r="O957" s="316">
        <f t="shared" si="65"/>
        <v>1.2</v>
      </c>
    </row>
    <row r="958" spans="1:15" ht="56.25">
      <c r="A958" s="52" t="s">
        <v>615</v>
      </c>
      <c r="B958" s="167" t="s">
        <v>1</v>
      </c>
      <c r="C958" s="167"/>
      <c r="D958" s="167"/>
      <c r="E958" s="302"/>
      <c r="F958" s="302"/>
      <c r="G958" s="302"/>
      <c r="H958" s="302">
        <v>2</v>
      </c>
      <c r="I958" s="302"/>
      <c r="J958" s="302"/>
      <c r="K958" s="302"/>
      <c r="L958" s="302"/>
      <c r="M958" s="302"/>
      <c r="N958" s="302">
        <v>1.8</v>
      </c>
      <c r="O958" s="316">
        <f t="shared" si="65"/>
        <v>3.8</v>
      </c>
    </row>
    <row r="959" spans="1:15" ht="21.75">
      <c r="A959" s="331" t="s">
        <v>616</v>
      </c>
      <c r="B959" s="282" t="s">
        <v>1</v>
      </c>
      <c r="C959" s="282"/>
      <c r="D959" s="282"/>
      <c r="E959" s="316">
        <f>SUM(E950:E958)</f>
        <v>33.92999999999999</v>
      </c>
      <c r="F959" s="316"/>
      <c r="G959" s="316"/>
      <c r="H959" s="316">
        <f>SUM(H950:H958)</f>
        <v>35.428999999999995</v>
      </c>
      <c r="I959" s="316"/>
      <c r="J959" s="316"/>
      <c r="K959" s="316">
        <f>SUM(K950:K958)</f>
        <v>33.92999999999999</v>
      </c>
      <c r="L959" s="316"/>
      <c r="M959" s="316"/>
      <c r="N959" s="316">
        <f>SUM(N950:N958)</f>
        <v>35.22899999999999</v>
      </c>
      <c r="O959" s="316">
        <f>SUM(O950:O958)</f>
        <v>138.518</v>
      </c>
    </row>
    <row r="960" spans="1:15" ht="12.75">
      <c r="A960" s="158"/>
      <c r="B960" s="158"/>
      <c r="C960" s="158"/>
      <c r="D960" s="158"/>
      <c r="E960" s="158"/>
      <c r="F960" s="158"/>
      <c r="G960" s="158"/>
      <c r="H960" s="158"/>
      <c r="I960" s="158"/>
      <c r="J960" s="158"/>
      <c r="K960" s="158"/>
      <c r="L960" s="158"/>
      <c r="M960" s="158"/>
      <c r="N960" s="158"/>
      <c r="O960" s="158"/>
    </row>
    <row r="961" spans="1:15" ht="12.75">
      <c r="A961" s="355" t="s">
        <v>617</v>
      </c>
      <c r="B961" s="356"/>
      <c r="C961" s="357"/>
      <c r="D961" s="158"/>
      <c r="E961" s="316">
        <f>E941+E948+E959</f>
        <v>987.2548799999998</v>
      </c>
      <c r="F961" s="341"/>
      <c r="G961" s="341"/>
      <c r="H961" s="316">
        <f>H941+H948+H959</f>
        <v>485.66790999999995</v>
      </c>
      <c r="I961" s="341"/>
      <c r="J961" s="341"/>
      <c r="K961" s="316">
        <f>K941+K948+K959</f>
        <v>632.4217</v>
      </c>
      <c r="L961" s="341"/>
      <c r="M961" s="341"/>
      <c r="N961" s="316">
        <f>N941+N948+N959</f>
        <v>666.04417</v>
      </c>
      <c r="O961" s="316">
        <f>O941+O948+O959</f>
        <v>2771.3886599999996</v>
      </c>
    </row>
    <row r="962" spans="1:15" ht="12.75">
      <c r="A962" s="342"/>
      <c r="B962" s="342"/>
      <c r="C962" s="342"/>
      <c r="D962" s="334"/>
      <c r="E962" s="343"/>
      <c r="F962" s="345"/>
      <c r="G962" s="345"/>
      <c r="H962" s="343"/>
      <c r="I962" s="345"/>
      <c r="J962" s="345"/>
      <c r="K962" s="343"/>
      <c r="L962" s="345"/>
      <c r="M962" s="345"/>
      <c r="N962" s="343"/>
      <c r="O962" s="343"/>
    </row>
    <row r="963" spans="1:15" ht="12.75">
      <c r="A963" s="342"/>
      <c r="B963" s="342"/>
      <c r="C963" s="342"/>
      <c r="D963" s="334"/>
      <c r="E963" s="343"/>
      <c r="F963" s="345"/>
      <c r="G963" s="345"/>
      <c r="H963" s="343"/>
      <c r="I963" s="345"/>
      <c r="J963" s="345"/>
      <c r="K963" s="343"/>
      <c r="L963" s="345"/>
      <c r="M963" s="345"/>
      <c r="N963" s="343"/>
      <c r="O963" s="343"/>
    </row>
    <row r="964" spans="1:15" ht="12.75">
      <c r="A964" s="342"/>
      <c r="B964" s="342"/>
      <c r="C964" s="342"/>
      <c r="D964" s="334"/>
      <c r="E964" s="343"/>
      <c r="F964" s="345"/>
      <c r="G964" s="345"/>
      <c r="H964" s="343"/>
      <c r="I964" s="345"/>
      <c r="J964" s="345"/>
      <c r="K964" s="343"/>
      <c r="L964" s="345"/>
      <c r="M964" s="345"/>
      <c r="N964" s="343"/>
      <c r="O964" s="343"/>
    </row>
    <row r="965" spans="1:15" ht="12.75">
      <c r="A965" s="342"/>
      <c r="B965" s="342"/>
      <c r="C965" s="342"/>
      <c r="D965" s="334"/>
      <c r="E965" s="343"/>
      <c r="F965" s="345"/>
      <c r="G965" s="345"/>
      <c r="H965" s="343"/>
      <c r="I965" s="345"/>
      <c r="J965" s="345"/>
      <c r="K965" s="343"/>
      <c r="L965" s="345"/>
      <c r="M965" s="345"/>
      <c r="N965" s="343"/>
      <c r="O965" s="343"/>
    </row>
    <row r="966" spans="1:15" ht="12.75">
      <c r="A966" s="342"/>
      <c r="B966" s="342"/>
      <c r="C966" s="342"/>
      <c r="D966" s="334"/>
      <c r="E966" s="343"/>
      <c r="F966" s="345"/>
      <c r="G966" s="345"/>
      <c r="H966" s="343"/>
      <c r="I966" s="345"/>
      <c r="J966" s="345"/>
      <c r="K966" s="343"/>
      <c r="L966" s="345"/>
      <c r="M966" s="345"/>
      <c r="N966" s="343"/>
      <c r="O966" s="343"/>
    </row>
    <row r="967" spans="1:15" ht="12.75">
      <c r="A967" s="346"/>
      <c r="B967" s="334"/>
      <c r="C967" s="334"/>
      <c r="D967" s="334"/>
      <c r="E967" s="345"/>
      <c r="F967" s="345"/>
      <c r="G967" s="345"/>
      <c r="H967" s="345"/>
      <c r="I967" s="345"/>
      <c r="J967" s="345"/>
      <c r="K967" s="345"/>
      <c r="L967" s="345"/>
      <c r="M967" s="345"/>
      <c r="N967" s="345"/>
      <c r="O967" s="345"/>
    </row>
    <row r="968" spans="1:15" ht="12.75">
      <c r="A968" s="373" t="s">
        <v>627</v>
      </c>
      <c r="B968" s="373"/>
      <c r="C968" s="373"/>
      <c r="D968" s="373"/>
      <c r="E968" s="373"/>
      <c r="F968" s="373"/>
      <c r="G968" s="373"/>
      <c r="H968" s="373"/>
      <c r="I968" s="373"/>
      <c r="J968" s="373"/>
      <c r="K968" s="373"/>
      <c r="L968" s="373"/>
      <c r="M968" s="373"/>
      <c r="N968" s="373"/>
      <c r="O968" s="373"/>
    </row>
    <row r="969" spans="1:15" ht="12.75">
      <c r="A969" s="340"/>
      <c r="B969" s="340"/>
      <c r="C969" s="340"/>
      <c r="D969" s="340"/>
      <c r="E969" s="340"/>
      <c r="F969" s="340"/>
      <c r="G969" s="340"/>
      <c r="H969" s="340"/>
      <c r="I969" s="340"/>
      <c r="J969" s="340"/>
      <c r="K969" s="340"/>
      <c r="L969" s="340"/>
      <c r="M969" s="340"/>
      <c r="N969" s="340"/>
      <c r="O969" s="340"/>
    </row>
    <row r="970" spans="1:15" ht="52.5">
      <c r="A970" s="276" t="s">
        <v>43</v>
      </c>
      <c r="B970" s="276" t="s">
        <v>44</v>
      </c>
      <c r="C970" s="367" t="s">
        <v>45</v>
      </c>
      <c r="D970" s="368"/>
      <c r="E970" s="368"/>
      <c r="F970" s="368"/>
      <c r="G970" s="368"/>
      <c r="H970" s="368"/>
      <c r="I970" s="368"/>
      <c r="J970" s="368"/>
      <c r="K970" s="368"/>
      <c r="L970" s="368"/>
      <c r="M970" s="368"/>
      <c r="N970" s="369"/>
      <c r="O970" s="130" t="s">
        <v>46</v>
      </c>
    </row>
    <row r="971" spans="1:15" ht="12.75">
      <c r="A971" s="277"/>
      <c r="B971" s="277"/>
      <c r="C971" s="367" t="s">
        <v>47</v>
      </c>
      <c r="D971" s="368"/>
      <c r="E971" s="368"/>
      <c r="F971" s="367" t="s">
        <v>48</v>
      </c>
      <c r="G971" s="368"/>
      <c r="H971" s="368"/>
      <c r="I971" s="367" t="s">
        <v>49</v>
      </c>
      <c r="J971" s="368"/>
      <c r="K971" s="368"/>
      <c r="L971" s="367" t="s">
        <v>50</v>
      </c>
      <c r="M971" s="368"/>
      <c r="N971" s="369"/>
      <c r="O971" s="130"/>
    </row>
    <row r="972" spans="1:15" ht="21">
      <c r="A972" s="278"/>
      <c r="B972" s="278"/>
      <c r="C972" s="277" t="s">
        <v>51</v>
      </c>
      <c r="D972" s="277" t="s">
        <v>52</v>
      </c>
      <c r="E972" s="277" t="s">
        <v>53</v>
      </c>
      <c r="F972" s="277" t="s">
        <v>51</v>
      </c>
      <c r="G972" s="277" t="s">
        <v>54</v>
      </c>
      <c r="H972" s="277" t="s">
        <v>53</v>
      </c>
      <c r="I972" s="277" t="s">
        <v>51</v>
      </c>
      <c r="J972" s="277" t="s">
        <v>54</v>
      </c>
      <c r="K972" s="277" t="s">
        <v>53</v>
      </c>
      <c r="L972" s="130" t="s">
        <v>51</v>
      </c>
      <c r="M972" s="130" t="s">
        <v>54</v>
      </c>
      <c r="N972" s="130" t="s">
        <v>53</v>
      </c>
      <c r="O972" s="132"/>
    </row>
    <row r="973" spans="1:15" ht="12.75">
      <c r="A973" s="359" t="s">
        <v>55</v>
      </c>
      <c r="B973" s="360"/>
      <c r="C973" s="360"/>
      <c r="D973" s="360"/>
      <c r="E973" s="360"/>
      <c r="F973" s="360"/>
      <c r="G973" s="360"/>
      <c r="H973" s="360"/>
      <c r="I973" s="360"/>
      <c r="J973" s="360"/>
      <c r="K973" s="360"/>
      <c r="L973" s="360"/>
      <c r="M973" s="360"/>
      <c r="N973" s="360"/>
      <c r="O973" s="361"/>
    </row>
    <row r="974" spans="1:15" ht="12.75">
      <c r="A974" s="349" t="s">
        <v>56</v>
      </c>
      <c r="B974" s="350"/>
      <c r="C974" s="350"/>
      <c r="D974" s="350"/>
      <c r="E974" s="350"/>
      <c r="F974" s="350"/>
      <c r="G974" s="350"/>
      <c r="H974" s="350"/>
      <c r="I974" s="350"/>
      <c r="J974" s="350"/>
      <c r="K974" s="350"/>
      <c r="L974" s="350"/>
      <c r="M974" s="350"/>
      <c r="N974" s="350"/>
      <c r="O974" s="351"/>
    </row>
    <row r="975" spans="1:15" ht="12.75">
      <c r="A975" s="279"/>
      <c r="B975" s="280"/>
      <c r="C975" s="104"/>
      <c r="D975" s="104"/>
      <c r="E975" s="281"/>
      <c r="F975" s="104"/>
      <c r="G975" s="104"/>
      <c r="H975" s="282"/>
      <c r="I975" s="158"/>
      <c r="J975" s="158"/>
      <c r="K975" s="282"/>
      <c r="L975" s="283"/>
      <c r="M975" s="283"/>
      <c r="N975" s="284"/>
      <c r="O975" s="284"/>
    </row>
    <row r="976" spans="1:15" ht="12.75">
      <c r="A976" s="285" t="s">
        <v>545</v>
      </c>
      <c r="B976" s="285"/>
      <c r="C976" s="157"/>
      <c r="D976" s="157"/>
      <c r="E976" s="286">
        <v>86</v>
      </c>
      <c r="F976" s="157"/>
      <c r="G976" s="157"/>
      <c r="H976" s="286">
        <v>43</v>
      </c>
      <c r="I976" s="157"/>
      <c r="J976" s="157"/>
      <c r="K976" s="286">
        <v>30</v>
      </c>
      <c r="L976" s="287"/>
      <c r="M976" s="287"/>
      <c r="N976" s="286">
        <v>80</v>
      </c>
      <c r="O976" s="288">
        <f>SUM(E976,H976,K976,N976)</f>
        <v>239</v>
      </c>
    </row>
    <row r="977" spans="1:15" ht="12.75">
      <c r="A977" s="285"/>
      <c r="B977" s="285"/>
      <c r="C977" s="157"/>
      <c r="D977" s="157"/>
      <c r="E977" s="286"/>
      <c r="F977" s="157"/>
      <c r="G977" s="157"/>
      <c r="H977" s="286"/>
      <c r="I977" s="157"/>
      <c r="J977" s="157"/>
      <c r="K977" s="286"/>
      <c r="L977" s="289"/>
      <c r="M977" s="289"/>
      <c r="N977" s="286"/>
      <c r="O977" s="332"/>
    </row>
    <row r="978" spans="1:15" ht="22.5">
      <c r="A978" s="290" t="s">
        <v>57</v>
      </c>
      <c r="B978" s="291" t="s">
        <v>58</v>
      </c>
      <c r="C978" s="159"/>
      <c r="D978" s="159"/>
      <c r="E978" s="292">
        <f>(C978*D978)/1000</f>
        <v>0</v>
      </c>
      <c r="F978" s="159"/>
      <c r="G978" s="159"/>
      <c r="H978" s="292">
        <f>(F978*G978)/1000</f>
        <v>0</v>
      </c>
      <c r="I978" s="159"/>
      <c r="J978" s="159"/>
      <c r="K978" s="292">
        <f>(I978*J978)/1000</f>
        <v>0</v>
      </c>
      <c r="L978" s="293"/>
      <c r="M978" s="293"/>
      <c r="N978" s="292">
        <f>(L978*M978)/1000</f>
        <v>0</v>
      </c>
      <c r="O978" s="288">
        <f>SUM(E978,H978,K978,N978)</f>
        <v>0</v>
      </c>
    </row>
    <row r="979" spans="1:15" ht="12.75">
      <c r="A979" s="290"/>
      <c r="B979" s="291"/>
      <c r="C979" s="159"/>
      <c r="D979" s="159"/>
      <c r="E979" s="281"/>
      <c r="F979" s="159"/>
      <c r="G979" s="159"/>
      <c r="H979" s="281"/>
      <c r="I979" s="159"/>
      <c r="J979" s="159"/>
      <c r="K979" s="281"/>
      <c r="L979" s="293"/>
      <c r="M979" s="293"/>
      <c r="N979" s="281"/>
      <c r="O979" s="288"/>
    </row>
    <row r="980" spans="1:15" ht="12.75">
      <c r="A980" s="279" t="s">
        <v>546</v>
      </c>
      <c r="B980" s="291" t="s">
        <v>58</v>
      </c>
      <c r="C980" s="158">
        <v>10</v>
      </c>
      <c r="D980" s="158">
        <v>34</v>
      </c>
      <c r="E980" s="292">
        <f aca="true" t="shared" si="66" ref="E980:E986">(C980*D980)/1000</f>
        <v>0.34</v>
      </c>
      <c r="F980" s="158">
        <v>10</v>
      </c>
      <c r="G980" s="158">
        <v>30</v>
      </c>
      <c r="H980" s="292">
        <f aca="true" t="shared" si="67" ref="H980:H986">(F980*G980)/1000</f>
        <v>0.3</v>
      </c>
      <c r="I980" s="158">
        <v>3</v>
      </c>
      <c r="J980" s="158">
        <v>20</v>
      </c>
      <c r="K980" s="292">
        <f aca="true" t="shared" si="68" ref="K980:K986">(I980*J980)/1000</f>
        <v>0.06</v>
      </c>
      <c r="L980" s="158">
        <v>10</v>
      </c>
      <c r="M980" s="158">
        <v>25</v>
      </c>
      <c r="N980" s="292">
        <f aca="true" t="shared" si="69" ref="N980:N986">(L980*M980)/1000</f>
        <v>0.25</v>
      </c>
      <c r="O980" s="288">
        <f aca="true" t="shared" si="70" ref="O980:O986">SUM(E980,H980,K980,N980)</f>
        <v>0.95</v>
      </c>
    </row>
    <row r="981" spans="1:15" ht="12.75">
      <c r="A981" s="279" t="s">
        <v>547</v>
      </c>
      <c r="B981" s="291" t="s">
        <v>58</v>
      </c>
      <c r="C981" s="158"/>
      <c r="D981" s="158"/>
      <c r="E981" s="292">
        <f t="shared" si="66"/>
        <v>0</v>
      </c>
      <c r="F981" s="158">
        <v>20</v>
      </c>
      <c r="G981" s="158">
        <v>30</v>
      </c>
      <c r="H981" s="292">
        <f t="shared" si="67"/>
        <v>0.6</v>
      </c>
      <c r="I981" s="158"/>
      <c r="J981" s="158"/>
      <c r="K981" s="292">
        <f t="shared" si="68"/>
        <v>0</v>
      </c>
      <c r="L981" s="158"/>
      <c r="M981" s="158"/>
      <c r="N981" s="292">
        <f t="shared" si="69"/>
        <v>0</v>
      </c>
      <c r="O981" s="288">
        <f t="shared" si="70"/>
        <v>0.6</v>
      </c>
    </row>
    <row r="982" spans="1:15" ht="12.75">
      <c r="A982" s="279" t="s">
        <v>548</v>
      </c>
      <c r="B982" s="291" t="s">
        <v>58</v>
      </c>
      <c r="C982" s="158"/>
      <c r="D982" s="158"/>
      <c r="E982" s="292">
        <f t="shared" si="66"/>
        <v>0</v>
      </c>
      <c r="F982" s="158"/>
      <c r="G982" s="158"/>
      <c r="H982" s="292">
        <f t="shared" si="67"/>
        <v>0</v>
      </c>
      <c r="I982" s="158">
        <v>2</v>
      </c>
      <c r="J982" s="158">
        <v>15</v>
      </c>
      <c r="K982" s="292">
        <f t="shared" si="68"/>
        <v>0.03</v>
      </c>
      <c r="L982" s="158"/>
      <c r="M982" s="158"/>
      <c r="N982" s="292">
        <f t="shared" si="69"/>
        <v>0</v>
      </c>
      <c r="O982" s="288">
        <f t="shared" si="70"/>
        <v>0.03</v>
      </c>
    </row>
    <row r="983" spans="1:15" ht="12.75">
      <c r="A983" s="279" t="s">
        <v>549</v>
      </c>
      <c r="B983" s="291" t="s">
        <v>58</v>
      </c>
      <c r="C983" s="158">
        <v>5</v>
      </c>
      <c r="D983" s="158">
        <v>30</v>
      </c>
      <c r="E983" s="292">
        <f t="shared" si="66"/>
        <v>0.15</v>
      </c>
      <c r="F983" s="158"/>
      <c r="G983" s="158"/>
      <c r="H983" s="292">
        <f t="shared" si="67"/>
        <v>0</v>
      </c>
      <c r="I983" s="158"/>
      <c r="J983" s="158"/>
      <c r="K983" s="292">
        <f t="shared" si="68"/>
        <v>0</v>
      </c>
      <c r="L983" s="158">
        <v>25</v>
      </c>
      <c r="M983" s="158">
        <v>25</v>
      </c>
      <c r="N983" s="292">
        <f t="shared" si="69"/>
        <v>0.625</v>
      </c>
      <c r="O983" s="288">
        <f t="shared" si="70"/>
        <v>0.775</v>
      </c>
    </row>
    <row r="984" spans="1:15" ht="12.75">
      <c r="A984" s="279" t="s">
        <v>550</v>
      </c>
      <c r="B984" s="291" t="s">
        <v>58</v>
      </c>
      <c r="C984" s="158">
        <v>170</v>
      </c>
      <c r="D984" s="158">
        <v>30</v>
      </c>
      <c r="E984" s="292">
        <f t="shared" si="66"/>
        <v>5.1</v>
      </c>
      <c r="F984" s="158">
        <v>100</v>
      </c>
      <c r="G984" s="158">
        <v>30</v>
      </c>
      <c r="H984" s="292">
        <f t="shared" si="67"/>
        <v>3</v>
      </c>
      <c r="I984" s="158">
        <v>50</v>
      </c>
      <c r="J984" s="158">
        <v>20</v>
      </c>
      <c r="K984" s="292">
        <f t="shared" si="68"/>
        <v>1</v>
      </c>
      <c r="L984" s="158">
        <v>170</v>
      </c>
      <c r="M984" s="158">
        <v>25</v>
      </c>
      <c r="N984" s="292">
        <f t="shared" si="69"/>
        <v>4.25</v>
      </c>
      <c r="O984" s="288">
        <f t="shared" si="70"/>
        <v>13.35</v>
      </c>
    </row>
    <row r="985" spans="1:15" ht="12.75">
      <c r="A985" s="279" t="s">
        <v>551</v>
      </c>
      <c r="B985" s="291" t="s">
        <v>58</v>
      </c>
      <c r="C985" s="158">
        <v>1</v>
      </c>
      <c r="D985" s="158">
        <v>100</v>
      </c>
      <c r="E985" s="292">
        <f t="shared" si="66"/>
        <v>0.1</v>
      </c>
      <c r="F985" s="158">
        <v>1</v>
      </c>
      <c r="G985" s="158">
        <v>100</v>
      </c>
      <c r="H985" s="292">
        <f t="shared" si="67"/>
        <v>0.1</v>
      </c>
      <c r="I985" s="158"/>
      <c r="J985" s="158"/>
      <c r="K985" s="292">
        <f t="shared" si="68"/>
        <v>0</v>
      </c>
      <c r="L985" s="158">
        <v>2</v>
      </c>
      <c r="M985" s="158">
        <v>100</v>
      </c>
      <c r="N985" s="292">
        <f t="shared" si="69"/>
        <v>0.2</v>
      </c>
      <c r="O985" s="288">
        <f t="shared" si="70"/>
        <v>0.4</v>
      </c>
    </row>
    <row r="986" spans="1:15" ht="12.75">
      <c r="A986" s="279" t="s">
        <v>552</v>
      </c>
      <c r="B986" s="291" t="s">
        <v>58</v>
      </c>
      <c r="C986" s="158">
        <v>3</v>
      </c>
      <c r="D986" s="158">
        <v>100</v>
      </c>
      <c r="E986" s="292">
        <f t="shared" si="66"/>
        <v>0.3</v>
      </c>
      <c r="F986" s="158">
        <v>3</v>
      </c>
      <c r="G986" s="158">
        <v>100</v>
      </c>
      <c r="H986" s="292">
        <f t="shared" si="67"/>
        <v>0.3</v>
      </c>
      <c r="I986" s="158">
        <v>4</v>
      </c>
      <c r="J986" s="158">
        <v>40</v>
      </c>
      <c r="K986" s="292">
        <f t="shared" si="68"/>
        <v>0.16</v>
      </c>
      <c r="L986" s="158">
        <v>4</v>
      </c>
      <c r="M986" s="158">
        <v>100</v>
      </c>
      <c r="N986" s="292">
        <f t="shared" si="69"/>
        <v>0.4</v>
      </c>
      <c r="O986" s="288">
        <f t="shared" si="70"/>
        <v>1.1600000000000001</v>
      </c>
    </row>
    <row r="987" spans="1:15" ht="12.75">
      <c r="A987" s="279"/>
      <c r="B987" s="291"/>
      <c r="C987" s="16"/>
      <c r="D987" s="16"/>
      <c r="E987" s="281"/>
      <c r="F987" s="16"/>
      <c r="G987" s="16"/>
      <c r="H987" s="281"/>
      <c r="I987" s="16"/>
      <c r="J987" s="16"/>
      <c r="K987" s="281"/>
      <c r="L987" s="16"/>
      <c r="M987" s="16"/>
      <c r="N987" s="281"/>
      <c r="O987" s="288"/>
    </row>
    <row r="988" spans="1:15" ht="12.75">
      <c r="A988" s="285" t="s">
        <v>553</v>
      </c>
      <c r="B988" s="157"/>
      <c r="C988" s="157"/>
      <c r="D988" s="157"/>
      <c r="E988" s="286">
        <f>SUM(E980:E986)</f>
        <v>5.989999999999999</v>
      </c>
      <c r="F988" s="157"/>
      <c r="G988" s="157"/>
      <c r="H988" s="286">
        <f>SUM(H980:H986)</f>
        <v>4.3</v>
      </c>
      <c r="I988" s="157"/>
      <c r="J988" s="157"/>
      <c r="K988" s="286">
        <f>SUM(K980:K986)</f>
        <v>1.25</v>
      </c>
      <c r="L988" s="157"/>
      <c r="M988" s="157"/>
      <c r="N988" s="286">
        <f>SUM(N980:N986)</f>
        <v>5.7250000000000005</v>
      </c>
      <c r="O988" s="288">
        <f>SUM(E988,H988,K988,N988)</f>
        <v>17.265</v>
      </c>
    </row>
    <row r="989" spans="1:15" ht="12.75">
      <c r="A989" s="285"/>
      <c r="B989" s="157"/>
      <c r="C989" s="157"/>
      <c r="D989" s="157"/>
      <c r="E989" s="285"/>
      <c r="F989" s="157"/>
      <c r="G989" s="157"/>
      <c r="H989" s="285"/>
      <c r="I989" s="157"/>
      <c r="J989" s="157"/>
      <c r="K989" s="285"/>
      <c r="L989" s="157"/>
      <c r="M989" s="157"/>
      <c r="N989" s="285"/>
      <c r="O989" s="294"/>
    </row>
    <row r="990" spans="1:15" ht="12.75">
      <c r="A990" s="296" t="s">
        <v>59</v>
      </c>
      <c r="B990" s="167" t="s">
        <v>169</v>
      </c>
      <c r="C990" s="297">
        <v>60</v>
      </c>
      <c r="D990" s="297">
        <v>40</v>
      </c>
      <c r="E990" s="292">
        <f>(C990*D990)/1000</f>
        <v>2.4</v>
      </c>
      <c r="F990" s="297">
        <v>50</v>
      </c>
      <c r="G990" s="297">
        <v>40</v>
      </c>
      <c r="H990" s="292">
        <f>(F990*G990)/1000</f>
        <v>2</v>
      </c>
      <c r="I990" s="297">
        <v>27</v>
      </c>
      <c r="J990" s="297">
        <v>40</v>
      </c>
      <c r="K990" s="292">
        <f>(I990*J990)/1000</f>
        <v>1.08</v>
      </c>
      <c r="L990" s="298">
        <v>60</v>
      </c>
      <c r="M990" s="299">
        <v>40</v>
      </c>
      <c r="N990" s="292">
        <f>(L990*M990)/1000</f>
        <v>2.4</v>
      </c>
      <c r="O990" s="288">
        <f>SUM(E990,H990,K990,N990)</f>
        <v>7.880000000000001</v>
      </c>
    </row>
    <row r="991" spans="1:15" ht="12.75">
      <c r="A991" s="296"/>
      <c r="B991" s="167"/>
      <c r="C991" s="52"/>
      <c r="D991" s="52"/>
      <c r="E991" s="281"/>
      <c r="F991" s="52"/>
      <c r="G991" s="52"/>
      <c r="H991" s="281"/>
      <c r="I991" s="52"/>
      <c r="J991" s="52"/>
      <c r="K991" s="281"/>
      <c r="L991" s="155"/>
      <c r="M991" s="155"/>
      <c r="N991" s="300"/>
      <c r="O991" s="301"/>
    </row>
    <row r="992" spans="1:15" ht="21">
      <c r="A992" s="167" t="s">
        <v>60</v>
      </c>
      <c r="B992" s="167"/>
      <c r="C992" s="52"/>
      <c r="D992" s="52"/>
      <c r="E992" s="302">
        <v>0.5</v>
      </c>
      <c r="F992" s="303"/>
      <c r="G992" s="303"/>
      <c r="H992" s="302">
        <v>0.5</v>
      </c>
      <c r="I992" s="303"/>
      <c r="J992" s="303"/>
      <c r="K992" s="302">
        <v>0.5</v>
      </c>
      <c r="L992" s="304"/>
      <c r="M992" s="304"/>
      <c r="N992" s="304">
        <v>0.5</v>
      </c>
      <c r="O992" s="305">
        <f>SUM(E992,H992,K992,N992)</f>
        <v>2</v>
      </c>
    </row>
    <row r="993" spans="1:15" ht="12.75">
      <c r="A993" s="362" t="s">
        <v>61</v>
      </c>
      <c r="B993" s="363"/>
      <c r="C993" s="363"/>
      <c r="D993" s="364"/>
      <c r="E993" s="158"/>
      <c r="F993" s="158"/>
      <c r="G993" s="158"/>
      <c r="H993" s="158"/>
      <c r="I993" s="158"/>
      <c r="J993" s="158"/>
      <c r="K993" s="158"/>
      <c r="L993" s="158"/>
      <c r="M993" s="158"/>
      <c r="N993" s="158"/>
      <c r="O993" s="158"/>
    </row>
    <row r="994" spans="1:15" ht="22.5">
      <c r="A994" s="52" t="s">
        <v>62</v>
      </c>
      <c r="B994" s="167" t="s">
        <v>63</v>
      </c>
      <c r="C994" s="297">
        <v>8.02</v>
      </c>
      <c r="D994" s="297">
        <v>4.38</v>
      </c>
      <c r="E994" s="302">
        <f>C994*D994</f>
        <v>35.127599999999994</v>
      </c>
      <c r="F994" s="297">
        <v>5.35</v>
      </c>
      <c r="G994" s="297">
        <v>4.38</v>
      </c>
      <c r="H994" s="302">
        <f>F994*G994</f>
        <v>23.432999999999996</v>
      </c>
      <c r="I994" s="297">
        <v>3.17</v>
      </c>
      <c r="J994" s="297">
        <v>4.39</v>
      </c>
      <c r="K994" s="302">
        <f>I994*J994</f>
        <v>13.916299999999998</v>
      </c>
      <c r="L994" s="307">
        <v>10.2</v>
      </c>
      <c r="M994" s="303">
        <v>4.37</v>
      </c>
      <c r="N994" s="302">
        <f>L994*M994</f>
        <v>44.574</v>
      </c>
      <c r="O994" s="308">
        <f>E994+H994+K994+N994</f>
        <v>117.05089999999998</v>
      </c>
    </row>
    <row r="995" spans="1:15" ht="22.5">
      <c r="A995" s="52" t="s">
        <v>64</v>
      </c>
      <c r="B995" s="167" t="s">
        <v>65</v>
      </c>
      <c r="C995" s="297">
        <v>216.58</v>
      </c>
      <c r="D995" s="297">
        <v>2.222</v>
      </c>
      <c r="E995" s="302">
        <f>C995*D995</f>
        <v>481.24076</v>
      </c>
      <c r="F995" s="297">
        <v>35.5</v>
      </c>
      <c r="G995" s="297">
        <v>2.222</v>
      </c>
      <c r="H995" s="302">
        <f>F995*G995</f>
        <v>78.881</v>
      </c>
      <c r="I995" s="297"/>
      <c r="J995" s="297"/>
      <c r="K995" s="302">
        <f>I995*J995</f>
        <v>0</v>
      </c>
      <c r="L995" s="307">
        <v>171.61</v>
      </c>
      <c r="M995" s="303">
        <v>2.222</v>
      </c>
      <c r="N995" s="302">
        <f>L995*M995</f>
        <v>381.31742</v>
      </c>
      <c r="O995" s="308">
        <f>E995+H995+K995+N995</f>
        <v>941.4391800000001</v>
      </c>
    </row>
    <row r="996" spans="1:15" ht="45">
      <c r="A996" s="52" t="s">
        <v>66</v>
      </c>
      <c r="B996" s="167" t="s">
        <v>65</v>
      </c>
      <c r="C996" s="297"/>
      <c r="D996" s="297"/>
      <c r="E996" s="302">
        <f>C996*D996</f>
        <v>0</v>
      </c>
      <c r="F996" s="297"/>
      <c r="G996" s="297"/>
      <c r="H996" s="302">
        <f>F996*G996</f>
        <v>0</v>
      </c>
      <c r="I996" s="297"/>
      <c r="J996" s="297"/>
      <c r="K996" s="302">
        <f>I996*J996</f>
        <v>0</v>
      </c>
      <c r="L996" s="307"/>
      <c r="M996" s="303"/>
      <c r="N996" s="302">
        <f>L996*M996</f>
        <v>0</v>
      </c>
      <c r="O996" s="308">
        <f>E996+H996+K996+N996</f>
        <v>0</v>
      </c>
    </row>
    <row r="997" spans="1:15" ht="22.5">
      <c r="A997" s="52" t="s">
        <v>67</v>
      </c>
      <c r="B997" s="167" t="s">
        <v>32</v>
      </c>
      <c r="C997" s="297">
        <v>400.5</v>
      </c>
      <c r="D997" s="297">
        <v>0.03</v>
      </c>
      <c r="E997" s="302">
        <f>C997*D997</f>
        <v>12.014999999999999</v>
      </c>
      <c r="F997" s="297">
        <v>400.49</v>
      </c>
      <c r="G997" s="297">
        <v>0.03</v>
      </c>
      <c r="H997" s="302">
        <f>F997*G997</f>
        <v>12.0147</v>
      </c>
      <c r="I997" s="297">
        <v>400.5</v>
      </c>
      <c r="J997" s="297">
        <v>0.03</v>
      </c>
      <c r="K997" s="302">
        <f>I997*J997</f>
        <v>12.014999999999999</v>
      </c>
      <c r="L997" s="297">
        <v>400.49</v>
      </c>
      <c r="M997" s="297">
        <v>0.029</v>
      </c>
      <c r="N997" s="302">
        <f>L997*M997</f>
        <v>11.614210000000002</v>
      </c>
      <c r="O997" s="308">
        <f>E997+H997+K997+N997</f>
        <v>47.65891</v>
      </c>
    </row>
    <row r="998" spans="1:15" ht="22.5">
      <c r="A998" s="52" t="s">
        <v>68</v>
      </c>
      <c r="B998" s="167" t="s">
        <v>32</v>
      </c>
      <c r="C998" s="297">
        <v>224.25</v>
      </c>
      <c r="D998" s="297">
        <v>0.0172</v>
      </c>
      <c r="E998" s="302">
        <f>C998*D998</f>
        <v>3.8571</v>
      </c>
      <c r="F998" s="297">
        <v>224.24</v>
      </c>
      <c r="G998" s="297">
        <v>0.0175</v>
      </c>
      <c r="H998" s="302">
        <f>F998*G998</f>
        <v>3.9242000000000004</v>
      </c>
      <c r="I998" s="297">
        <v>224.25</v>
      </c>
      <c r="J998" s="297">
        <v>0.0172</v>
      </c>
      <c r="K998" s="302">
        <f>I998*J998</f>
        <v>3.8571</v>
      </c>
      <c r="L998" s="303">
        <v>224.24</v>
      </c>
      <c r="M998" s="303">
        <v>0.017</v>
      </c>
      <c r="N998" s="302">
        <f>L998*M998</f>
        <v>3.8120800000000004</v>
      </c>
      <c r="O998" s="308">
        <f>E998+H998+K998+N998</f>
        <v>15.45048</v>
      </c>
    </row>
    <row r="999" spans="1:15" ht="52.5">
      <c r="A999" s="291" t="s">
        <v>69</v>
      </c>
      <c r="B999" s="285" t="s">
        <v>1</v>
      </c>
      <c r="C999" s="157"/>
      <c r="D999" s="157"/>
      <c r="E999" s="286">
        <f>E994+E995+E996+E997+E998</f>
        <v>532.24046</v>
      </c>
      <c r="F999" s="286"/>
      <c r="G999" s="286"/>
      <c r="H999" s="286">
        <f>H994+H995+H996+H997+H998</f>
        <v>118.2529</v>
      </c>
      <c r="I999" s="286"/>
      <c r="J999" s="286"/>
      <c r="K999" s="286">
        <f>K994+K995+K996+K997+K998</f>
        <v>29.788399999999996</v>
      </c>
      <c r="L999" s="286"/>
      <c r="M999" s="286"/>
      <c r="N999" s="286">
        <f>N994+N995+N996+N997+N998</f>
        <v>441.31771000000003</v>
      </c>
      <c r="O999" s="286">
        <f>O994+O995+O996+O997+O998</f>
        <v>1121.59947</v>
      </c>
    </row>
    <row r="1000" spans="1:15" ht="12.75">
      <c r="A1000" s="352" t="s">
        <v>554</v>
      </c>
      <c r="B1000" s="365"/>
      <c r="C1000" s="365"/>
      <c r="D1000" s="365"/>
      <c r="E1000" s="365"/>
      <c r="F1000" s="365"/>
      <c r="G1000" s="365"/>
      <c r="H1000" s="365"/>
      <c r="I1000" s="365"/>
      <c r="J1000" s="365"/>
      <c r="K1000" s="365"/>
      <c r="L1000" s="365"/>
      <c r="M1000" s="365"/>
      <c r="N1000" s="365"/>
      <c r="O1000" s="366"/>
    </row>
    <row r="1001" spans="1:15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ht="12.75">
      <c r="A1002" s="167" t="s">
        <v>70</v>
      </c>
      <c r="B1002" s="167" t="s">
        <v>32</v>
      </c>
      <c r="C1002" s="297"/>
      <c r="D1002" s="297"/>
      <c r="E1002" s="302">
        <f>C1002*D1002</f>
        <v>0</v>
      </c>
      <c r="F1002" s="297"/>
      <c r="G1002" s="297"/>
      <c r="H1002" s="302">
        <f>F1002*G1002</f>
        <v>0</v>
      </c>
      <c r="I1002" s="297"/>
      <c r="J1002" s="297"/>
      <c r="K1002" s="302">
        <f>I1002*J1002</f>
        <v>0</v>
      </c>
      <c r="L1002" s="307"/>
      <c r="M1002" s="303"/>
      <c r="N1002" s="302">
        <f>L1002*M1002</f>
        <v>0</v>
      </c>
      <c r="O1002" s="308">
        <f>E1002+H1002+K1002+N1002</f>
        <v>0</v>
      </c>
    </row>
    <row r="1003" spans="1:15" ht="12.75">
      <c r="A1003" s="167" t="s">
        <v>71</v>
      </c>
      <c r="B1003" s="167" t="s">
        <v>141</v>
      </c>
      <c r="C1003" s="297"/>
      <c r="D1003" s="297"/>
      <c r="E1003" s="302">
        <f>C1003*D1003</f>
        <v>0</v>
      </c>
      <c r="F1003" s="297"/>
      <c r="G1003" s="297"/>
      <c r="H1003" s="302">
        <f>F1003*G1003</f>
        <v>0</v>
      </c>
      <c r="I1003" s="297"/>
      <c r="J1003" s="297"/>
      <c r="K1003" s="302">
        <f>I1003*J1003</f>
        <v>0</v>
      </c>
      <c r="L1003" s="307"/>
      <c r="M1003" s="303"/>
      <c r="N1003" s="302">
        <f>L1003*M1003</f>
        <v>0</v>
      </c>
      <c r="O1003" s="308">
        <f>E1003+H1003+K1003+N1003</f>
        <v>0</v>
      </c>
    </row>
    <row r="1004" spans="1:15" ht="12.75">
      <c r="A1004" s="167"/>
      <c r="B1004" s="167"/>
      <c r="C1004" s="297"/>
      <c r="D1004" s="297"/>
      <c r="E1004" s="302"/>
      <c r="F1004" s="297"/>
      <c r="G1004" s="297"/>
      <c r="H1004" s="302"/>
      <c r="I1004" s="297"/>
      <c r="J1004" s="297"/>
      <c r="K1004" s="302"/>
      <c r="L1004" s="307"/>
      <c r="M1004" s="307"/>
      <c r="N1004" s="302"/>
      <c r="O1004" s="308"/>
    </row>
    <row r="1005" spans="1:15" ht="21">
      <c r="A1005" s="167" t="s">
        <v>619</v>
      </c>
      <c r="B1005" s="167"/>
      <c r="C1005" s="297"/>
      <c r="D1005" s="297"/>
      <c r="E1005" s="302">
        <f>SUM(E1002:E1004)</f>
        <v>0</v>
      </c>
      <c r="F1005" s="297"/>
      <c r="G1005" s="297"/>
      <c r="H1005" s="302">
        <f>SUM(H1002:H1004)</f>
        <v>0</v>
      </c>
      <c r="I1005" s="297"/>
      <c r="J1005" s="297"/>
      <c r="K1005" s="302">
        <f>SUM(K1002:K1004)</f>
        <v>0</v>
      </c>
      <c r="L1005" s="307"/>
      <c r="M1005" s="307"/>
      <c r="N1005" s="302">
        <f>SUM(N1002:N1004)</f>
        <v>0</v>
      </c>
      <c r="O1005" s="308">
        <f>SUM(O1002:O1004)</f>
        <v>0</v>
      </c>
    </row>
    <row r="1006" spans="1:15" ht="12.75">
      <c r="A1006" s="167"/>
      <c r="B1006" s="167"/>
      <c r="C1006" s="167"/>
      <c r="D1006" s="167"/>
      <c r="E1006" s="310"/>
      <c r="F1006" s="167"/>
      <c r="G1006" s="167"/>
      <c r="H1006" s="167"/>
      <c r="I1006" s="167"/>
      <c r="J1006" s="167"/>
      <c r="K1006" s="310"/>
      <c r="L1006" s="310"/>
      <c r="M1006" s="310"/>
      <c r="N1006" s="310"/>
      <c r="O1006" s="311"/>
    </row>
    <row r="1007" spans="1:15" ht="12.75">
      <c r="A1007" s="167" t="s">
        <v>560</v>
      </c>
      <c r="B1007" s="167" t="s">
        <v>561</v>
      </c>
      <c r="C1007" s="52"/>
      <c r="D1007" s="52"/>
      <c r="E1007" s="302">
        <v>63</v>
      </c>
      <c r="F1007" s="160"/>
      <c r="G1007" s="160"/>
      <c r="H1007" s="168"/>
      <c r="I1007" s="160"/>
      <c r="J1007" s="160"/>
      <c r="K1007" s="168"/>
      <c r="L1007" s="160"/>
      <c r="M1007" s="160"/>
      <c r="N1007" s="168"/>
      <c r="O1007" s="308">
        <f>E1007+H1007+K1007+N1007</f>
        <v>63</v>
      </c>
    </row>
    <row r="1008" spans="1:15" ht="12.75">
      <c r="A1008" s="167"/>
      <c r="B1008" s="167"/>
      <c r="C1008" s="52"/>
      <c r="D1008" s="52"/>
      <c r="E1008" s="302"/>
      <c r="F1008" s="52"/>
      <c r="G1008" s="52"/>
      <c r="H1008" s="52"/>
      <c r="I1008" s="52"/>
      <c r="J1008" s="52"/>
      <c r="K1008" s="52"/>
      <c r="L1008" s="52"/>
      <c r="M1008" s="52"/>
      <c r="N1008" s="52"/>
      <c r="O1008" s="316"/>
    </row>
    <row r="1009" spans="1:15" ht="21">
      <c r="A1009" s="167" t="s">
        <v>562</v>
      </c>
      <c r="B1009" s="167"/>
      <c r="C1009" s="167"/>
      <c r="D1009" s="167"/>
      <c r="E1009" s="310"/>
      <c r="F1009" s="167"/>
      <c r="G1009" s="167"/>
      <c r="H1009" s="310"/>
      <c r="I1009" s="167"/>
      <c r="J1009" s="167"/>
      <c r="K1009" s="310"/>
      <c r="L1009" s="310"/>
      <c r="M1009" s="310"/>
      <c r="N1009" s="310"/>
      <c r="O1009" s="157"/>
    </row>
    <row r="1010" spans="1:15" ht="12.75">
      <c r="A1010" s="52" t="s">
        <v>563</v>
      </c>
      <c r="B1010" s="167" t="s">
        <v>333</v>
      </c>
      <c r="C1010" s="297"/>
      <c r="D1010" s="297"/>
      <c r="E1010" s="292">
        <f aca="true" t="shared" si="71" ref="E1010:E1015">(C1010*D1010)/1000</f>
        <v>0</v>
      </c>
      <c r="F1010" s="297"/>
      <c r="G1010" s="297"/>
      <c r="H1010" s="292">
        <f aca="true" t="shared" si="72" ref="H1010:H1015">(F1010*G1010)/1000</f>
        <v>0</v>
      </c>
      <c r="I1010" s="297">
        <v>300</v>
      </c>
      <c r="J1010" s="297">
        <v>80</v>
      </c>
      <c r="K1010" s="292">
        <f aca="true" t="shared" si="73" ref="K1010:K1015">(I1010*J1010)/1000</f>
        <v>24</v>
      </c>
      <c r="L1010" s="298"/>
      <c r="M1010" s="298"/>
      <c r="N1010" s="292">
        <f aca="true" t="shared" si="74" ref="N1010:N1015">(L1010*M1010)/1000</f>
        <v>0</v>
      </c>
      <c r="O1010" s="308">
        <f aca="true" t="shared" si="75" ref="O1010:O1016">E1010+H1010+K1010+N1010</f>
        <v>24</v>
      </c>
    </row>
    <row r="1011" spans="1:15" ht="12.75">
      <c r="A1011" s="52" t="s">
        <v>565</v>
      </c>
      <c r="B1011" s="167" t="s">
        <v>333</v>
      </c>
      <c r="C1011" s="297">
        <v>10</v>
      </c>
      <c r="D1011" s="297">
        <v>100</v>
      </c>
      <c r="E1011" s="292">
        <f t="shared" si="71"/>
        <v>1</v>
      </c>
      <c r="F1011" s="297">
        <v>10</v>
      </c>
      <c r="G1011" s="297">
        <v>100</v>
      </c>
      <c r="H1011" s="292">
        <f t="shared" si="72"/>
        <v>1</v>
      </c>
      <c r="I1011" s="297"/>
      <c r="J1011" s="297"/>
      <c r="K1011" s="292">
        <f t="shared" si="73"/>
        <v>0</v>
      </c>
      <c r="L1011" s="298">
        <v>5</v>
      </c>
      <c r="M1011" s="298">
        <v>100</v>
      </c>
      <c r="N1011" s="292">
        <f t="shared" si="74"/>
        <v>0.5</v>
      </c>
      <c r="O1011" s="308">
        <f t="shared" si="75"/>
        <v>2.5</v>
      </c>
    </row>
    <row r="1012" spans="1:15" ht="12.75">
      <c r="A1012" s="52" t="s">
        <v>566</v>
      </c>
      <c r="B1012" s="167" t="s">
        <v>365</v>
      </c>
      <c r="C1012" s="297"/>
      <c r="D1012" s="297"/>
      <c r="E1012" s="292">
        <f t="shared" si="71"/>
        <v>0</v>
      </c>
      <c r="F1012" s="297"/>
      <c r="G1012" s="297"/>
      <c r="H1012" s="292">
        <f t="shared" si="72"/>
        <v>0</v>
      </c>
      <c r="I1012" s="297">
        <v>20</v>
      </c>
      <c r="J1012" s="297">
        <v>250</v>
      </c>
      <c r="K1012" s="292">
        <f t="shared" si="73"/>
        <v>5</v>
      </c>
      <c r="L1012" s="298"/>
      <c r="M1012" s="298"/>
      <c r="N1012" s="292">
        <f t="shared" si="74"/>
        <v>0</v>
      </c>
      <c r="O1012" s="308">
        <f t="shared" si="75"/>
        <v>5</v>
      </c>
    </row>
    <row r="1013" spans="1:15" ht="12.75">
      <c r="A1013" s="52" t="s">
        <v>567</v>
      </c>
      <c r="B1013" s="167" t="s">
        <v>333</v>
      </c>
      <c r="C1013" s="297"/>
      <c r="D1013" s="297"/>
      <c r="E1013" s="292">
        <f t="shared" si="71"/>
        <v>0</v>
      </c>
      <c r="F1013" s="297">
        <v>300</v>
      </c>
      <c r="G1013" s="297">
        <v>5</v>
      </c>
      <c r="H1013" s="292">
        <f t="shared" si="72"/>
        <v>1.5</v>
      </c>
      <c r="I1013" s="297"/>
      <c r="J1013" s="297"/>
      <c r="K1013" s="292">
        <f t="shared" si="73"/>
        <v>0</v>
      </c>
      <c r="L1013" s="298"/>
      <c r="M1013" s="298"/>
      <c r="N1013" s="292">
        <f t="shared" si="74"/>
        <v>0</v>
      </c>
      <c r="O1013" s="308">
        <f t="shared" si="75"/>
        <v>1.5</v>
      </c>
    </row>
    <row r="1014" spans="1:15" ht="22.5">
      <c r="A1014" s="52" t="s">
        <v>194</v>
      </c>
      <c r="B1014" s="167" t="s">
        <v>193</v>
      </c>
      <c r="C1014" s="297">
        <v>132</v>
      </c>
      <c r="D1014" s="297">
        <v>500</v>
      </c>
      <c r="E1014" s="292">
        <f t="shared" si="71"/>
        <v>66</v>
      </c>
      <c r="F1014" s="297">
        <v>132</v>
      </c>
      <c r="G1014" s="297">
        <v>500</v>
      </c>
      <c r="H1014" s="292">
        <f t="shared" si="72"/>
        <v>66</v>
      </c>
      <c r="I1014" s="297"/>
      <c r="J1014" s="297"/>
      <c r="K1014" s="292">
        <f t="shared" si="73"/>
        <v>0</v>
      </c>
      <c r="L1014" s="298"/>
      <c r="M1014" s="298"/>
      <c r="N1014" s="292">
        <f t="shared" si="74"/>
        <v>0</v>
      </c>
      <c r="O1014" s="308">
        <f t="shared" si="75"/>
        <v>132</v>
      </c>
    </row>
    <row r="1015" spans="1:15" ht="12.75">
      <c r="A1015" s="52" t="s">
        <v>192</v>
      </c>
      <c r="B1015" s="167" t="s">
        <v>193</v>
      </c>
      <c r="C1015" s="297"/>
      <c r="D1015" s="297"/>
      <c r="E1015" s="292">
        <f t="shared" si="71"/>
        <v>0</v>
      </c>
      <c r="F1015" s="297"/>
      <c r="G1015" s="297"/>
      <c r="H1015" s="292">
        <f t="shared" si="72"/>
        <v>0</v>
      </c>
      <c r="I1015" s="297"/>
      <c r="J1015" s="297"/>
      <c r="K1015" s="292">
        <f t="shared" si="73"/>
        <v>0</v>
      </c>
      <c r="L1015" s="298"/>
      <c r="M1015" s="298"/>
      <c r="N1015" s="292">
        <f t="shared" si="74"/>
        <v>0</v>
      </c>
      <c r="O1015" s="308">
        <f t="shared" si="75"/>
        <v>0</v>
      </c>
    </row>
    <row r="1016" spans="1:15" ht="33.75">
      <c r="A1016" s="143" t="s">
        <v>569</v>
      </c>
      <c r="B1016" s="167" t="s">
        <v>561</v>
      </c>
      <c r="C1016" s="167"/>
      <c r="D1016" s="167"/>
      <c r="E1016" s="312">
        <v>5</v>
      </c>
      <c r="F1016" s="313"/>
      <c r="G1016" s="313"/>
      <c r="H1016" s="312">
        <v>50</v>
      </c>
      <c r="I1016" s="313"/>
      <c r="J1016" s="313"/>
      <c r="K1016" s="312">
        <v>10</v>
      </c>
      <c r="L1016" s="312"/>
      <c r="M1016" s="312"/>
      <c r="N1016" s="312">
        <v>10</v>
      </c>
      <c r="O1016" s="308">
        <f t="shared" si="75"/>
        <v>75</v>
      </c>
    </row>
    <row r="1017" spans="1:15" ht="32.25">
      <c r="A1017" s="314" t="s">
        <v>78</v>
      </c>
      <c r="B1017" s="309" t="s">
        <v>1</v>
      </c>
      <c r="C1017" s="309"/>
      <c r="D1017" s="309"/>
      <c r="E1017" s="315">
        <f>SUM(E1010:E1016)</f>
        <v>72</v>
      </c>
      <c r="F1017" s="315"/>
      <c r="G1017" s="315"/>
      <c r="H1017" s="315">
        <f>SUM(H1010:H1016)</f>
        <v>118.5</v>
      </c>
      <c r="I1017" s="315"/>
      <c r="J1017" s="315"/>
      <c r="K1017" s="315">
        <f>SUM(K1010:K1016)</f>
        <v>39</v>
      </c>
      <c r="L1017" s="315"/>
      <c r="M1017" s="315"/>
      <c r="N1017" s="315">
        <f>SUM(N1010:N1016)</f>
        <v>10.5</v>
      </c>
      <c r="O1017" s="315">
        <f>SUM(O1010:O1016)</f>
        <v>240</v>
      </c>
    </row>
    <row r="1018" spans="1:15" ht="21">
      <c r="A1018" s="1" t="s">
        <v>79</v>
      </c>
      <c r="B1018" s="167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7"/>
    </row>
    <row r="1019" spans="1:15" ht="12.75">
      <c r="A1019" s="143" t="s">
        <v>622</v>
      </c>
      <c r="B1019" s="167" t="s">
        <v>561</v>
      </c>
      <c r="C1019" s="158">
        <v>2</v>
      </c>
      <c r="D1019" s="158"/>
      <c r="E1019" s="316">
        <v>30</v>
      </c>
      <c r="F1019" s="158"/>
      <c r="G1019" s="158"/>
      <c r="H1019" s="158"/>
      <c r="I1019" s="158"/>
      <c r="J1019" s="158"/>
      <c r="K1019" s="158"/>
      <c r="L1019" s="158"/>
      <c r="M1019" s="158"/>
      <c r="N1019" s="316"/>
      <c r="O1019" s="308">
        <f>E1019+H1019+K1019+N1019</f>
        <v>30</v>
      </c>
    </row>
    <row r="1020" spans="1:15" ht="22.5">
      <c r="A1020" s="143" t="s">
        <v>628</v>
      </c>
      <c r="B1020" s="167" t="s">
        <v>561</v>
      </c>
      <c r="C1020" s="158"/>
      <c r="D1020" s="158"/>
      <c r="E1020" s="316"/>
      <c r="F1020" s="158">
        <v>2</v>
      </c>
      <c r="G1020" s="158"/>
      <c r="H1020" s="316">
        <v>30</v>
      </c>
      <c r="I1020" s="158"/>
      <c r="J1020" s="158"/>
      <c r="K1020" s="158"/>
      <c r="L1020" s="158"/>
      <c r="M1020" s="158"/>
      <c r="N1020" s="316"/>
      <c r="O1020" s="308">
        <f>E1020+H1020+K1020+N1020</f>
        <v>30</v>
      </c>
    </row>
    <row r="1021" spans="1:15" ht="12.75">
      <c r="A1021" s="143" t="s">
        <v>629</v>
      </c>
      <c r="B1021" s="167" t="s">
        <v>561</v>
      </c>
      <c r="C1021" s="158"/>
      <c r="D1021" s="158"/>
      <c r="E1021" s="316">
        <v>6</v>
      </c>
      <c r="F1021" s="158"/>
      <c r="G1021" s="158"/>
      <c r="H1021" s="158"/>
      <c r="I1021" s="158"/>
      <c r="J1021" s="158"/>
      <c r="K1021" s="158"/>
      <c r="L1021" s="158"/>
      <c r="M1021" s="158"/>
      <c r="N1021" s="316"/>
      <c r="O1021" s="308">
        <f>E1021+H1021+K1021+N1021</f>
        <v>6</v>
      </c>
    </row>
    <row r="1022" spans="1:15" ht="33.75">
      <c r="A1022" s="143" t="s">
        <v>630</v>
      </c>
      <c r="B1022" s="52" t="s">
        <v>22</v>
      </c>
      <c r="C1022" s="52"/>
      <c r="D1022" s="52"/>
      <c r="E1022" s="302">
        <v>18</v>
      </c>
      <c r="F1022" s="52"/>
      <c r="G1022" s="52"/>
      <c r="H1022" s="52"/>
      <c r="I1022" s="52"/>
      <c r="J1022" s="52"/>
      <c r="K1022" s="319"/>
      <c r="L1022" s="319"/>
      <c r="M1022" s="319"/>
      <c r="N1022" s="335"/>
      <c r="O1022" s="308">
        <f>E1022+H1022+K1022+N1022</f>
        <v>18</v>
      </c>
    </row>
    <row r="1023" spans="1:15" ht="31.5">
      <c r="A1023" s="1" t="s">
        <v>176</v>
      </c>
      <c r="B1023" s="317" t="s">
        <v>1</v>
      </c>
      <c r="C1023" s="158"/>
      <c r="D1023" s="158"/>
      <c r="E1023" s="286">
        <f>SUM(E1019:E1022)</f>
        <v>54</v>
      </c>
      <c r="F1023" s="104"/>
      <c r="G1023" s="104"/>
      <c r="H1023" s="292">
        <f>SUM(H1019:H1022)</f>
        <v>30</v>
      </c>
      <c r="I1023" s="104"/>
      <c r="J1023" s="104"/>
      <c r="K1023" s="318"/>
      <c r="L1023" s="318"/>
      <c r="M1023" s="318"/>
      <c r="N1023" s="318"/>
      <c r="O1023" s="315">
        <f>SUM(O1019:O1022)</f>
        <v>84</v>
      </c>
    </row>
    <row r="1024" spans="1:15" ht="12.75">
      <c r="A1024" s="352" t="s">
        <v>80</v>
      </c>
      <c r="B1024" s="363"/>
      <c r="C1024" s="363"/>
      <c r="D1024" s="363"/>
      <c r="E1024" s="364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</row>
    <row r="1025" spans="1:15" ht="12.75">
      <c r="A1025" s="319" t="s">
        <v>2</v>
      </c>
      <c r="B1025" s="280" t="s">
        <v>572</v>
      </c>
      <c r="C1025" s="306">
        <v>10</v>
      </c>
      <c r="D1025" s="104">
        <v>100</v>
      </c>
      <c r="E1025" s="292">
        <f aca="true" t="shared" si="76" ref="E1025:E1033">(C1025*D1025)/1000</f>
        <v>1</v>
      </c>
      <c r="F1025" s="306">
        <v>10</v>
      </c>
      <c r="G1025" s="104">
        <v>100</v>
      </c>
      <c r="H1025" s="292">
        <f aca="true" t="shared" si="77" ref="H1025:H1033">(F1025*G1025)/1000</f>
        <v>1</v>
      </c>
      <c r="I1025" s="306"/>
      <c r="J1025" s="104"/>
      <c r="K1025" s="292">
        <f aca="true" t="shared" si="78" ref="K1025:K1033">(I1025*J1025)/1000</f>
        <v>0</v>
      </c>
      <c r="L1025" s="306">
        <v>10</v>
      </c>
      <c r="M1025" s="104">
        <v>100</v>
      </c>
      <c r="N1025" s="292">
        <f aca="true" t="shared" si="79" ref="N1025:N1033">(L1025*M1025)/1000</f>
        <v>1</v>
      </c>
      <c r="O1025" s="308">
        <f aca="true" t="shared" si="80" ref="O1025:O1052">E1025+H1025+K1025+N1025</f>
        <v>3</v>
      </c>
    </row>
    <row r="1026" spans="1:15" ht="12.75">
      <c r="A1026" s="319" t="s">
        <v>573</v>
      </c>
      <c r="B1026" s="280" t="s">
        <v>9</v>
      </c>
      <c r="C1026" s="306">
        <v>1</v>
      </c>
      <c r="D1026" s="104">
        <v>100</v>
      </c>
      <c r="E1026" s="292">
        <f t="shared" si="76"/>
        <v>0.1</v>
      </c>
      <c r="F1026" s="306">
        <v>1</v>
      </c>
      <c r="G1026" s="104">
        <v>100</v>
      </c>
      <c r="H1026" s="292">
        <f t="shared" si="77"/>
        <v>0.1</v>
      </c>
      <c r="I1026" s="306"/>
      <c r="J1026" s="104"/>
      <c r="K1026" s="292">
        <f t="shared" si="78"/>
        <v>0</v>
      </c>
      <c r="L1026" s="306">
        <v>1</v>
      </c>
      <c r="M1026" s="104">
        <v>100</v>
      </c>
      <c r="N1026" s="292">
        <f t="shared" si="79"/>
        <v>0.1</v>
      </c>
      <c r="O1026" s="308">
        <f t="shared" si="80"/>
        <v>0.30000000000000004</v>
      </c>
    </row>
    <row r="1027" spans="1:15" ht="12.75">
      <c r="A1027" s="319" t="s">
        <v>6</v>
      </c>
      <c r="B1027" s="280" t="s">
        <v>9</v>
      </c>
      <c r="C1027" s="306">
        <v>10</v>
      </c>
      <c r="D1027" s="104">
        <v>33</v>
      </c>
      <c r="E1027" s="292">
        <f t="shared" si="76"/>
        <v>0.33</v>
      </c>
      <c r="F1027" s="306">
        <v>10</v>
      </c>
      <c r="G1027" s="104">
        <v>33</v>
      </c>
      <c r="H1027" s="292">
        <f t="shared" si="77"/>
        <v>0.33</v>
      </c>
      <c r="I1027" s="306"/>
      <c r="J1027" s="104"/>
      <c r="K1027" s="292">
        <f t="shared" si="78"/>
        <v>0</v>
      </c>
      <c r="L1027" s="306">
        <v>10</v>
      </c>
      <c r="M1027" s="104">
        <v>33</v>
      </c>
      <c r="N1027" s="292">
        <f t="shared" si="79"/>
        <v>0.33</v>
      </c>
      <c r="O1027" s="308">
        <f t="shared" si="80"/>
        <v>0.99</v>
      </c>
    </row>
    <row r="1028" spans="1:15" ht="12.75">
      <c r="A1028" s="319" t="s">
        <v>574</v>
      </c>
      <c r="B1028" s="280" t="s">
        <v>572</v>
      </c>
      <c r="C1028" s="306">
        <v>10</v>
      </c>
      <c r="D1028" s="104">
        <v>10</v>
      </c>
      <c r="E1028" s="292">
        <f t="shared" si="76"/>
        <v>0.1</v>
      </c>
      <c r="F1028" s="306"/>
      <c r="G1028" s="104"/>
      <c r="H1028" s="292">
        <f t="shared" si="77"/>
        <v>0</v>
      </c>
      <c r="I1028" s="306"/>
      <c r="J1028" s="104"/>
      <c r="K1028" s="292">
        <f t="shared" si="78"/>
        <v>0</v>
      </c>
      <c r="L1028" s="306">
        <v>10</v>
      </c>
      <c r="M1028" s="104">
        <v>10</v>
      </c>
      <c r="N1028" s="292">
        <f t="shared" si="79"/>
        <v>0.1</v>
      </c>
      <c r="O1028" s="308">
        <f t="shared" si="80"/>
        <v>0.2</v>
      </c>
    </row>
    <row r="1029" spans="1:15" ht="12.75">
      <c r="A1029" s="319" t="s">
        <v>146</v>
      </c>
      <c r="B1029" s="280" t="s">
        <v>9</v>
      </c>
      <c r="C1029" s="306">
        <v>100</v>
      </c>
      <c r="D1029" s="104">
        <v>15</v>
      </c>
      <c r="E1029" s="292">
        <f t="shared" si="76"/>
        <v>1.5</v>
      </c>
      <c r="F1029" s="306">
        <v>100</v>
      </c>
      <c r="G1029" s="104">
        <v>15</v>
      </c>
      <c r="H1029" s="292">
        <f t="shared" si="77"/>
        <v>1.5</v>
      </c>
      <c r="I1029" s="306">
        <v>10</v>
      </c>
      <c r="J1029" s="104">
        <v>15</v>
      </c>
      <c r="K1029" s="292">
        <f t="shared" si="78"/>
        <v>0.15</v>
      </c>
      <c r="L1029" s="306">
        <v>50</v>
      </c>
      <c r="M1029" s="104">
        <v>15</v>
      </c>
      <c r="N1029" s="292">
        <f t="shared" si="79"/>
        <v>0.75</v>
      </c>
      <c r="O1029" s="308">
        <f t="shared" si="80"/>
        <v>3.9</v>
      </c>
    </row>
    <row r="1030" spans="1:15" ht="12.75">
      <c r="A1030" s="319" t="s">
        <v>576</v>
      </c>
      <c r="B1030" s="280" t="s">
        <v>577</v>
      </c>
      <c r="C1030" s="306">
        <v>20</v>
      </c>
      <c r="D1030" s="104">
        <v>8</v>
      </c>
      <c r="E1030" s="292">
        <f t="shared" si="76"/>
        <v>0.16</v>
      </c>
      <c r="F1030" s="306">
        <v>20</v>
      </c>
      <c r="G1030" s="104">
        <v>8</v>
      </c>
      <c r="H1030" s="292">
        <f t="shared" si="77"/>
        <v>0.16</v>
      </c>
      <c r="I1030" s="306">
        <v>20</v>
      </c>
      <c r="J1030" s="104">
        <v>8</v>
      </c>
      <c r="K1030" s="292">
        <f t="shared" si="78"/>
        <v>0.16</v>
      </c>
      <c r="L1030" s="306">
        <v>20</v>
      </c>
      <c r="M1030" s="104">
        <v>8</v>
      </c>
      <c r="N1030" s="292">
        <f t="shared" si="79"/>
        <v>0.16</v>
      </c>
      <c r="O1030" s="308">
        <f t="shared" si="80"/>
        <v>0.64</v>
      </c>
    </row>
    <row r="1031" spans="1:15" ht="12.75">
      <c r="A1031" s="319" t="s">
        <v>575</v>
      </c>
      <c r="B1031" s="280" t="s">
        <v>9</v>
      </c>
      <c r="C1031" s="306">
        <v>20</v>
      </c>
      <c r="D1031" s="104">
        <v>5</v>
      </c>
      <c r="E1031" s="292">
        <f t="shared" si="76"/>
        <v>0.1</v>
      </c>
      <c r="F1031" s="306">
        <v>20</v>
      </c>
      <c r="G1031" s="104">
        <v>5</v>
      </c>
      <c r="H1031" s="292">
        <f t="shared" si="77"/>
        <v>0.1</v>
      </c>
      <c r="I1031" s="306">
        <v>10</v>
      </c>
      <c r="J1031" s="104">
        <v>5</v>
      </c>
      <c r="K1031" s="292">
        <f t="shared" si="78"/>
        <v>0.05</v>
      </c>
      <c r="L1031" s="306">
        <v>20</v>
      </c>
      <c r="M1031" s="104">
        <v>5</v>
      </c>
      <c r="N1031" s="292">
        <f t="shared" si="79"/>
        <v>0.1</v>
      </c>
      <c r="O1031" s="308">
        <f t="shared" si="80"/>
        <v>0.35</v>
      </c>
    </row>
    <row r="1032" spans="1:15" ht="12.75">
      <c r="A1032" s="319" t="s">
        <v>210</v>
      </c>
      <c r="B1032" s="280" t="s">
        <v>9</v>
      </c>
      <c r="C1032" s="306">
        <v>20</v>
      </c>
      <c r="D1032" s="104">
        <v>20</v>
      </c>
      <c r="E1032" s="292">
        <f t="shared" si="76"/>
        <v>0.4</v>
      </c>
      <c r="F1032" s="306">
        <v>20</v>
      </c>
      <c r="G1032" s="104">
        <v>20</v>
      </c>
      <c r="H1032" s="292">
        <f t="shared" si="77"/>
        <v>0.4</v>
      </c>
      <c r="I1032" s="306">
        <v>10</v>
      </c>
      <c r="J1032" s="104">
        <v>20</v>
      </c>
      <c r="K1032" s="292">
        <f t="shared" si="78"/>
        <v>0.2</v>
      </c>
      <c r="L1032" s="306">
        <v>20</v>
      </c>
      <c r="M1032" s="104">
        <v>20</v>
      </c>
      <c r="N1032" s="292">
        <f t="shared" si="79"/>
        <v>0.4</v>
      </c>
      <c r="O1032" s="308">
        <f t="shared" si="80"/>
        <v>1.4</v>
      </c>
    </row>
    <row r="1033" spans="1:15" ht="22.5">
      <c r="A1033" s="319" t="s">
        <v>623</v>
      </c>
      <c r="B1033" s="280" t="s">
        <v>572</v>
      </c>
      <c r="C1033" s="306">
        <v>5</v>
      </c>
      <c r="D1033" s="104">
        <v>50</v>
      </c>
      <c r="E1033" s="292">
        <f t="shared" si="76"/>
        <v>0.25</v>
      </c>
      <c r="F1033" s="306">
        <v>10</v>
      </c>
      <c r="G1033" s="104">
        <v>50</v>
      </c>
      <c r="H1033" s="292">
        <f t="shared" si="77"/>
        <v>0.5</v>
      </c>
      <c r="I1033" s="306">
        <v>2</v>
      </c>
      <c r="J1033" s="104">
        <v>50</v>
      </c>
      <c r="K1033" s="292">
        <f t="shared" si="78"/>
        <v>0.1</v>
      </c>
      <c r="L1033" s="306">
        <v>5</v>
      </c>
      <c r="M1033" s="104">
        <v>50</v>
      </c>
      <c r="N1033" s="292">
        <f t="shared" si="79"/>
        <v>0.25</v>
      </c>
      <c r="O1033" s="308">
        <f t="shared" si="80"/>
        <v>1.1</v>
      </c>
    </row>
    <row r="1034" spans="1:15" ht="33.75">
      <c r="A1034" s="52" t="s">
        <v>580</v>
      </c>
      <c r="B1034" s="167" t="s">
        <v>581</v>
      </c>
      <c r="C1034" s="52"/>
      <c r="D1034" s="52"/>
      <c r="E1034" s="312">
        <v>2</v>
      </c>
      <c r="F1034" s="313"/>
      <c r="G1034" s="313"/>
      <c r="H1034" s="312">
        <v>2</v>
      </c>
      <c r="I1034" s="313"/>
      <c r="J1034" s="313"/>
      <c r="K1034" s="312">
        <v>2</v>
      </c>
      <c r="L1034" s="313"/>
      <c r="M1034" s="313"/>
      <c r="N1034" s="312">
        <v>2</v>
      </c>
      <c r="O1034" s="308">
        <f t="shared" si="80"/>
        <v>8</v>
      </c>
    </row>
    <row r="1035" spans="1:15" ht="31.5">
      <c r="A1035" s="1" t="s">
        <v>0</v>
      </c>
      <c r="B1035" s="167" t="s">
        <v>1</v>
      </c>
      <c r="C1035" s="157"/>
      <c r="D1035" s="157"/>
      <c r="E1035" s="286">
        <f>SUM(E1025:E1034)</f>
        <v>5.94</v>
      </c>
      <c r="F1035" s="157"/>
      <c r="G1035" s="157"/>
      <c r="H1035" s="286">
        <f>SUM(H1025:H1034)</f>
        <v>6.09</v>
      </c>
      <c r="I1035" s="157"/>
      <c r="J1035" s="157"/>
      <c r="K1035" s="286">
        <f>SUM(K1025:K1034)</f>
        <v>2.66</v>
      </c>
      <c r="L1035" s="311"/>
      <c r="M1035" s="311"/>
      <c r="N1035" s="286">
        <f>SUM(N1025:N1034)</f>
        <v>5.19</v>
      </c>
      <c r="O1035" s="308">
        <f t="shared" si="80"/>
        <v>19.880000000000003</v>
      </c>
    </row>
    <row r="1036" spans="1:15" ht="21">
      <c r="A1036" s="1" t="s">
        <v>7</v>
      </c>
      <c r="B1036" s="6"/>
      <c r="C1036" s="154"/>
      <c r="D1036" s="154"/>
      <c r="E1036" s="154"/>
      <c r="F1036" s="154"/>
      <c r="G1036" s="154"/>
      <c r="H1036" s="154"/>
      <c r="I1036" s="154"/>
      <c r="J1036" s="154"/>
      <c r="K1036" s="154"/>
      <c r="L1036" s="154"/>
      <c r="M1036" s="154"/>
      <c r="N1036" s="154"/>
      <c r="O1036" s="308">
        <f t="shared" si="80"/>
        <v>0</v>
      </c>
    </row>
    <row r="1037" spans="1:15" ht="12.75">
      <c r="A1037" s="16" t="s">
        <v>8</v>
      </c>
      <c r="B1037" s="280" t="s">
        <v>9</v>
      </c>
      <c r="C1037" s="320">
        <v>20</v>
      </c>
      <c r="D1037" s="320">
        <v>60</v>
      </c>
      <c r="E1037" s="292">
        <f aca="true" t="shared" si="81" ref="E1037:E1052">(C1037*D1037)/1000</f>
        <v>1.2</v>
      </c>
      <c r="F1037" s="320">
        <v>20</v>
      </c>
      <c r="G1037" s="320">
        <v>60</v>
      </c>
      <c r="H1037" s="292">
        <f aca="true" t="shared" si="82" ref="H1037:H1052">(F1037*G1037)/1000</f>
        <v>1.2</v>
      </c>
      <c r="I1037" s="320">
        <v>10</v>
      </c>
      <c r="J1037" s="320">
        <v>60</v>
      </c>
      <c r="K1037" s="292">
        <f aca="true" t="shared" si="83" ref="K1037:K1052">(I1037*J1037)/1000</f>
        <v>0.6</v>
      </c>
      <c r="L1037" s="320">
        <v>20</v>
      </c>
      <c r="M1037" s="320">
        <v>60</v>
      </c>
      <c r="N1037" s="292">
        <f aca="true" t="shared" si="84" ref="N1037:N1052">(L1037*M1037)/1000</f>
        <v>1.2</v>
      </c>
      <c r="O1037" s="308">
        <f t="shared" si="80"/>
        <v>4.2</v>
      </c>
    </row>
    <row r="1038" spans="1:15" ht="12.75">
      <c r="A1038" s="321" t="s">
        <v>10</v>
      </c>
      <c r="B1038" s="280" t="s">
        <v>9</v>
      </c>
      <c r="C1038" s="320">
        <v>10</v>
      </c>
      <c r="D1038" s="320">
        <v>15</v>
      </c>
      <c r="E1038" s="292">
        <f t="shared" si="81"/>
        <v>0.15</v>
      </c>
      <c r="F1038" s="320">
        <v>10</v>
      </c>
      <c r="G1038" s="320">
        <v>15</v>
      </c>
      <c r="H1038" s="292">
        <f t="shared" si="82"/>
        <v>0.15</v>
      </c>
      <c r="I1038" s="320">
        <v>10</v>
      </c>
      <c r="J1038" s="320">
        <v>15</v>
      </c>
      <c r="K1038" s="292">
        <f t="shared" si="83"/>
        <v>0.15</v>
      </c>
      <c r="L1038" s="320">
        <v>10</v>
      </c>
      <c r="M1038" s="320">
        <v>15</v>
      </c>
      <c r="N1038" s="292">
        <f t="shared" si="84"/>
        <v>0.15</v>
      </c>
      <c r="O1038" s="308">
        <f t="shared" si="80"/>
        <v>0.6</v>
      </c>
    </row>
    <row r="1039" spans="1:15" ht="22.5">
      <c r="A1039" s="321" t="s">
        <v>11</v>
      </c>
      <c r="B1039" s="280" t="s">
        <v>9</v>
      </c>
      <c r="C1039" s="320">
        <v>20</v>
      </c>
      <c r="D1039" s="320">
        <v>22</v>
      </c>
      <c r="E1039" s="292">
        <f t="shared" si="81"/>
        <v>0.44</v>
      </c>
      <c r="F1039" s="320">
        <v>20</v>
      </c>
      <c r="G1039" s="320">
        <v>22</v>
      </c>
      <c r="H1039" s="292">
        <f t="shared" si="82"/>
        <v>0.44</v>
      </c>
      <c r="I1039" s="320">
        <v>10</v>
      </c>
      <c r="J1039" s="320">
        <v>22</v>
      </c>
      <c r="K1039" s="292">
        <f t="shared" si="83"/>
        <v>0.22</v>
      </c>
      <c r="L1039" s="320">
        <v>20</v>
      </c>
      <c r="M1039" s="320">
        <v>22</v>
      </c>
      <c r="N1039" s="292">
        <f t="shared" si="84"/>
        <v>0.44</v>
      </c>
      <c r="O1039" s="308">
        <f t="shared" si="80"/>
        <v>1.54</v>
      </c>
    </row>
    <row r="1040" spans="1:15" ht="22.5">
      <c r="A1040" s="15" t="s">
        <v>582</v>
      </c>
      <c r="B1040" s="280" t="s">
        <v>9</v>
      </c>
      <c r="C1040" s="320">
        <v>1</v>
      </c>
      <c r="D1040" s="320">
        <v>750</v>
      </c>
      <c r="E1040" s="292">
        <f t="shared" si="81"/>
        <v>0.75</v>
      </c>
      <c r="F1040" s="320">
        <v>2</v>
      </c>
      <c r="G1040" s="320">
        <v>750</v>
      </c>
      <c r="H1040" s="292">
        <f t="shared" si="82"/>
        <v>1.5</v>
      </c>
      <c r="I1040" s="320">
        <v>1</v>
      </c>
      <c r="J1040" s="320">
        <v>750</v>
      </c>
      <c r="K1040" s="292">
        <f t="shared" si="83"/>
        <v>0.75</v>
      </c>
      <c r="L1040" s="320">
        <v>1</v>
      </c>
      <c r="M1040" s="320">
        <v>750</v>
      </c>
      <c r="N1040" s="292">
        <f t="shared" si="84"/>
        <v>0.75</v>
      </c>
      <c r="O1040" s="308">
        <f t="shared" si="80"/>
        <v>3.75</v>
      </c>
    </row>
    <row r="1041" spans="1:15" ht="22.5">
      <c r="A1041" s="15" t="s">
        <v>583</v>
      </c>
      <c r="B1041" s="280" t="s">
        <v>9</v>
      </c>
      <c r="C1041" s="320">
        <v>30</v>
      </c>
      <c r="D1041" s="320">
        <v>65</v>
      </c>
      <c r="E1041" s="292">
        <f t="shared" si="81"/>
        <v>1.95</v>
      </c>
      <c r="F1041" s="320">
        <v>20</v>
      </c>
      <c r="G1041" s="320">
        <v>65</v>
      </c>
      <c r="H1041" s="292">
        <f t="shared" si="82"/>
        <v>1.3</v>
      </c>
      <c r="I1041" s="320">
        <v>20</v>
      </c>
      <c r="J1041" s="320">
        <v>65</v>
      </c>
      <c r="K1041" s="292">
        <f t="shared" si="83"/>
        <v>1.3</v>
      </c>
      <c r="L1041" s="320">
        <v>30</v>
      </c>
      <c r="M1041" s="320">
        <v>65</v>
      </c>
      <c r="N1041" s="292">
        <f t="shared" si="84"/>
        <v>1.95</v>
      </c>
      <c r="O1041" s="308">
        <f t="shared" si="80"/>
        <v>6.5</v>
      </c>
    </row>
    <row r="1042" spans="1:15" ht="22.5">
      <c r="A1042" s="15" t="s">
        <v>587</v>
      </c>
      <c r="B1042" s="280" t="s">
        <v>9</v>
      </c>
      <c r="C1042" s="320">
        <v>50</v>
      </c>
      <c r="D1042" s="320">
        <v>55</v>
      </c>
      <c r="E1042" s="292">
        <f t="shared" si="81"/>
        <v>2.75</v>
      </c>
      <c r="F1042" s="320">
        <v>50</v>
      </c>
      <c r="G1042" s="320">
        <v>55</v>
      </c>
      <c r="H1042" s="292">
        <f t="shared" si="82"/>
        <v>2.75</v>
      </c>
      <c r="I1042" s="320">
        <v>10</v>
      </c>
      <c r="J1042" s="320">
        <v>55</v>
      </c>
      <c r="K1042" s="292">
        <f t="shared" si="83"/>
        <v>0.55</v>
      </c>
      <c r="L1042" s="320">
        <v>50</v>
      </c>
      <c r="M1042" s="320">
        <v>55</v>
      </c>
      <c r="N1042" s="292">
        <f t="shared" si="84"/>
        <v>2.75</v>
      </c>
      <c r="O1042" s="308">
        <f t="shared" si="80"/>
        <v>8.8</v>
      </c>
    </row>
    <row r="1043" spans="1:15" ht="12.75">
      <c r="A1043" s="15" t="s">
        <v>588</v>
      </c>
      <c r="B1043" s="280" t="s">
        <v>9</v>
      </c>
      <c r="C1043" s="320">
        <v>30</v>
      </c>
      <c r="D1043" s="320">
        <v>15</v>
      </c>
      <c r="E1043" s="292">
        <f t="shared" si="81"/>
        <v>0.45</v>
      </c>
      <c r="F1043" s="320">
        <v>30</v>
      </c>
      <c r="G1043" s="320">
        <v>15</v>
      </c>
      <c r="H1043" s="292">
        <f t="shared" si="82"/>
        <v>0.45</v>
      </c>
      <c r="I1043" s="320">
        <v>30</v>
      </c>
      <c r="J1043" s="320">
        <v>15</v>
      </c>
      <c r="K1043" s="292">
        <f t="shared" si="83"/>
        <v>0.45</v>
      </c>
      <c r="L1043" s="320">
        <v>30</v>
      </c>
      <c r="M1043" s="320">
        <v>15</v>
      </c>
      <c r="N1043" s="292">
        <f t="shared" si="84"/>
        <v>0.45</v>
      </c>
      <c r="O1043" s="308">
        <f t="shared" si="80"/>
        <v>1.8</v>
      </c>
    </row>
    <row r="1044" spans="1:15" ht="22.5">
      <c r="A1044" s="15" t="s">
        <v>589</v>
      </c>
      <c r="B1044" s="280" t="s">
        <v>9</v>
      </c>
      <c r="C1044" s="320">
        <v>10</v>
      </c>
      <c r="D1044" s="320">
        <v>20</v>
      </c>
      <c r="E1044" s="292">
        <f t="shared" si="81"/>
        <v>0.2</v>
      </c>
      <c r="F1044" s="320">
        <v>10</v>
      </c>
      <c r="G1044" s="320">
        <v>20</v>
      </c>
      <c r="H1044" s="292">
        <f t="shared" si="82"/>
        <v>0.2</v>
      </c>
      <c r="I1044" s="320">
        <v>10</v>
      </c>
      <c r="J1044" s="320">
        <v>20</v>
      </c>
      <c r="K1044" s="292">
        <f t="shared" si="83"/>
        <v>0.2</v>
      </c>
      <c r="L1044" s="320">
        <v>20</v>
      </c>
      <c r="M1044" s="320">
        <v>20</v>
      </c>
      <c r="N1044" s="292">
        <f t="shared" si="84"/>
        <v>0.4</v>
      </c>
      <c r="O1044" s="308">
        <f t="shared" si="80"/>
        <v>1</v>
      </c>
    </row>
    <row r="1045" spans="1:15" ht="12.75">
      <c r="A1045" s="16" t="s">
        <v>16</v>
      </c>
      <c r="B1045" s="280" t="s">
        <v>9</v>
      </c>
      <c r="C1045" s="320">
        <v>20</v>
      </c>
      <c r="D1045" s="320">
        <v>85</v>
      </c>
      <c r="E1045" s="292">
        <f t="shared" si="81"/>
        <v>1.7</v>
      </c>
      <c r="F1045" s="320">
        <v>20</v>
      </c>
      <c r="G1045" s="320">
        <v>85</v>
      </c>
      <c r="H1045" s="292">
        <f t="shared" si="82"/>
        <v>1.7</v>
      </c>
      <c r="I1045" s="320">
        <v>10</v>
      </c>
      <c r="J1045" s="320">
        <v>85</v>
      </c>
      <c r="K1045" s="292">
        <f t="shared" si="83"/>
        <v>0.85</v>
      </c>
      <c r="L1045" s="320">
        <v>20</v>
      </c>
      <c r="M1045" s="320">
        <v>85</v>
      </c>
      <c r="N1045" s="292">
        <f t="shared" si="84"/>
        <v>1.7</v>
      </c>
      <c r="O1045" s="308">
        <f t="shared" si="80"/>
        <v>5.95</v>
      </c>
    </row>
    <row r="1046" spans="1:15" ht="12.75">
      <c r="A1046" s="16" t="s">
        <v>18</v>
      </c>
      <c r="B1046" s="280" t="s">
        <v>9</v>
      </c>
      <c r="C1046" s="320">
        <v>30</v>
      </c>
      <c r="D1046" s="320">
        <v>12</v>
      </c>
      <c r="E1046" s="292">
        <f t="shared" si="81"/>
        <v>0.36</v>
      </c>
      <c r="F1046" s="320">
        <v>30</v>
      </c>
      <c r="G1046" s="320">
        <v>12</v>
      </c>
      <c r="H1046" s="292">
        <f t="shared" si="82"/>
        <v>0.36</v>
      </c>
      <c r="I1046" s="320">
        <v>20</v>
      </c>
      <c r="J1046" s="320">
        <v>12</v>
      </c>
      <c r="K1046" s="292">
        <f t="shared" si="83"/>
        <v>0.24</v>
      </c>
      <c r="L1046" s="320">
        <v>20</v>
      </c>
      <c r="M1046" s="320">
        <v>12</v>
      </c>
      <c r="N1046" s="292">
        <f t="shared" si="84"/>
        <v>0.24</v>
      </c>
      <c r="O1046" s="308">
        <f t="shared" si="80"/>
        <v>1.2</v>
      </c>
    </row>
    <row r="1047" spans="1:15" ht="12.75">
      <c r="A1047" s="16" t="s">
        <v>631</v>
      </c>
      <c r="B1047" s="280" t="s">
        <v>446</v>
      </c>
      <c r="C1047" s="320"/>
      <c r="D1047" s="320"/>
      <c r="E1047" s="322">
        <f t="shared" si="81"/>
        <v>0</v>
      </c>
      <c r="F1047" s="320"/>
      <c r="G1047" s="320"/>
      <c r="H1047" s="292">
        <f t="shared" si="82"/>
        <v>0</v>
      </c>
      <c r="I1047" s="320"/>
      <c r="J1047" s="320"/>
      <c r="K1047" s="292">
        <f t="shared" si="83"/>
        <v>0</v>
      </c>
      <c r="L1047" s="325"/>
      <c r="M1047" s="325"/>
      <c r="N1047" s="324">
        <f t="shared" si="84"/>
        <v>0</v>
      </c>
      <c r="O1047" s="308">
        <f t="shared" si="80"/>
        <v>0</v>
      </c>
    </row>
    <row r="1048" spans="1:15" ht="12.75">
      <c r="A1048" s="16" t="s">
        <v>590</v>
      </c>
      <c r="B1048" s="280" t="s">
        <v>9</v>
      </c>
      <c r="C1048" s="320">
        <v>4</v>
      </c>
      <c r="D1048" s="320">
        <v>450</v>
      </c>
      <c r="E1048" s="322">
        <f t="shared" si="81"/>
        <v>1.8</v>
      </c>
      <c r="F1048" s="320"/>
      <c r="G1048" s="320"/>
      <c r="H1048" s="292">
        <f t="shared" si="82"/>
        <v>0</v>
      </c>
      <c r="I1048" s="320"/>
      <c r="J1048" s="320"/>
      <c r="K1048" s="324">
        <f t="shared" si="83"/>
        <v>0</v>
      </c>
      <c r="L1048" s="325">
        <v>2</v>
      </c>
      <c r="M1048" s="325">
        <v>450</v>
      </c>
      <c r="N1048" s="324">
        <f t="shared" si="84"/>
        <v>0.9</v>
      </c>
      <c r="O1048" s="308">
        <f t="shared" si="80"/>
        <v>2.7</v>
      </c>
    </row>
    <row r="1049" spans="1:15" ht="12.75">
      <c r="A1049" s="16" t="s">
        <v>591</v>
      </c>
      <c r="B1049" s="280" t="s">
        <v>9</v>
      </c>
      <c r="C1049" s="320">
        <v>20</v>
      </c>
      <c r="D1049" s="320">
        <v>55</v>
      </c>
      <c r="E1049" s="322">
        <f t="shared" si="81"/>
        <v>1.1</v>
      </c>
      <c r="F1049" s="320"/>
      <c r="G1049" s="320"/>
      <c r="H1049" s="292">
        <f t="shared" si="82"/>
        <v>0</v>
      </c>
      <c r="I1049" s="320"/>
      <c r="J1049" s="320"/>
      <c r="K1049" s="324">
        <f t="shared" si="83"/>
        <v>0</v>
      </c>
      <c r="L1049" s="325">
        <v>10</v>
      </c>
      <c r="M1049" s="325">
        <v>55</v>
      </c>
      <c r="N1049" s="326">
        <f t="shared" si="84"/>
        <v>0.55</v>
      </c>
      <c r="O1049" s="308">
        <f t="shared" si="80"/>
        <v>1.6500000000000001</v>
      </c>
    </row>
    <row r="1050" spans="1:15" ht="12.75">
      <c r="A1050" s="52" t="s">
        <v>592</v>
      </c>
      <c r="B1050" s="167" t="s">
        <v>9</v>
      </c>
      <c r="C1050" s="320">
        <v>40</v>
      </c>
      <c r="D1050" s="320">
        <v>30</v>
      </c>
      <c r="E1050" s="322">
        <f t="shared" si="81"/>
        <v>1.2</v>
      </c>
      <c r="F1050" s="16">
        <v>40</v>
      </c>
      <c r="G1050" s="16">
        <v>30</v>
      </c>
      <c r="H1050" s="292">
        <f t="shared" si="82"/>
        <v>1.2</v>
      </c>
      <c r="I1050" s="16">
        <v>40</v>
      </c>
      <c r="J1050" s="16">
        <v>30</v>
      </c>
      <c r="K1050" s="326">
        <f t="shared" si="83"/>
        <v>1.2</v>
      </c>
      <c r="L1050" s="156">
        <v>40</v>
      </c>
      <c r="M1050" s="156">
        <v>30</v>
      </c>
      <c r="N1050" s="326">
        <f t="shared" si="84"/>
        <v>1.2</v>
      </c>
      <c r="O1050" s="308">
        <f t="shared" si="80"/>
        <v>4.8</v>
      </c>
    </row>
    <row r="1051" spans="1:15" ht="12.75">
      <c r="A1051" s="52" t="s">
        <v>593</v>
      </c>
      <c r="B1051" s="6" t="s">
        <v>9</v>
      </c>
      <c r="C1051" s="320">
        <v>40</v>
      </c>
      <c r="D1051" s="320">
        <v>25</v>
      </c>
      <c r="E1051" s="308">
        <f t="shared" si="81"/>
        <v>1</v>
      </c>
      <c r="F1051" s="16">
        <v>40</v>
      </c>
      <c r="G1051" s="16">
        <v>25</v>
      </c>
      <c r="H1051" s="292">
        <f t="shared" si="82"/>
        <v>1</v>
      </c>
      <c r="I1051" s="16">
        <v>40</v>
      </c>
      <c r="J1051" s="16">
        <v>25</v>
      </c>
      <c r="K1051" s="324">
        <f t="shared" si="83"/>
        <v>1</v>
      </c>
      <c r="L1051" s="156">
        <v>40</v>
      </c>
      <c r="M1051" s="156">
        <v>25</v>
      </c>
      <c r="N1051" s="324">
        <f t="shared" si="84"/>
        <v>1</v>
      </c>
      <c r="O1051" s="308">
        <f t="shared" si="80"/>
        <v>4</v>
      </c>
    </row>
    <row r="1052" spans="1:15" ht="12.75">
      <c r="A1052" s="52" t="s">
        <v>13</v>
      </c>
      <c r="B1052" s="6" t="s">
        <v>9</v>
      </c>
      <c r="C1052" s="297">
        <v>10</v>
      </c>
      <c r="D1052" s="297">
        <v>120</v>
      </c>
      <c r="E1052" s="302">
        <f t="shared" si="81"/>
        <v>1.2</v>
      </c>
      <c r="F1052" s="52"/>
      <c r="G1052" s="52"/>
      <c r="H1052" s="292">
        <f t="shared" si="82"/>
        <v>0</v>
      </c>
      <c r="I1052" s="52"/>
      <c r="J1052" s="52"/>
      <c r="K1052" s="324">
        <f t="shared" si="83"/>
        <v>0</v>
      </c>
      <c r="L1052" s="52">
        <v>10</v>
      </c>
      <c r="M1052" s="52">
        <v>120</v>
      </c>
      <c r="N1052" s="324">
        <f t="shared" si="84"/>
        <v>1.2</v>
      </c>
      <c r="O1052" s="308">
        <f t="shared" si="80"/>
        <v>2.4</v>
      </c>
    </row>
    <row r="1053" spans="1:15" ht="31.5">
      <c r="A1053" s="1" t="s">
        <v>20</v>
      </c>
      <c r="B1053" s="6" t="s">
        <v>1</v>
      </c>
      <c r="C1053" s="327"/>
      <c r="D1053" s="327"/>
      <c r="E1053" s="286">
        <f>SUM(E1037:E1052)</f>
        <v>16.25</v>
      </c>
      <c r="F1053" s="157"/>
      <c r="G1053" s="157"/>
      <c r="H1053" s="286">
        <f>SUM(H1037:H1052)</f>
        <v>12.249999999999998</v>
      </c>
      <c r="I1053" s="157"/>
      <c r="J1053" s="157"/>
      <c r="K1053" s="286">
        <f>SUM(K1037:K1052)</f>
        <v>7.510000000000001</v>
      </c>
      <c r="L1053" s="286"/>
      <c r="M1053" s="286"/>
      <c r="N1053" s="286">
        <f>SUM(N1037:N1052)</f>
        <v>14.879999999999999</v>
      </c>
      <c r="O1053" s="286">
        <f>SUM(O1037:O1052)</f>
        <v>50.89</v>
      </c>
    </row>
    <row r="1054" spans="1:15" ht="12.75">
      <c r="A1054" s="280" t="s">
        <v>604</v>
      </c>
      <c r="B1054" s="280" t="s">
        <v>22</v>
      </c>
      <c r="C1054" s="282"/>
      <c r="D1054" s="282"/>
      <c r="E1054" s="336">
        <f>E976+E978+E988+E990+E992+E999+E1005+E1007+E1017+E1023+E1035+E1053</f>
        <v>838.32046</v>
      </c>
      <c r="F1054" s="316"/>
      <c r="G1054" s="316"/>
      <c r="H1054" s="336">
        <f>H976+H978+H988+H990+H992+H999+H1005+H1007+H1017+H1023+H1035+H1053</f>
        <v>334.8929</v>
      </c>
      <c r="I1054" s="316"/>
      <c r="J1054" s="316"/>
      <c r="K1054" s="336">
        <f>K976+K978+K988+K990+K992+K999+K1005+K1007+K1017+K1023+K1035+K1053</f>
        <v>111.7884</v>
      </c>
      <c r="L1054" s="316"/>
      <c r="M1054" s="316"/>
      <c r="N1054" s="336">
        <f>N976+N978+N988+N990+N992+N999+N1005+N1007+N1017+N1023+N1035+N1053</f>
        <v>560.5127100000001</v>
      </c>
      <c r="O1054" s="336">
        <f>O976+O978+O988+O990+O992+O999+O1005+O1007+O1017+O1023+O1035+O1053</f>
        <v>1845.5144700000003</v>
      </c>
    </row>
    <row r="1055" spans="1:15" ht="12.75">
      <c r="A1055" s="158"/>
      <c r="B1055" s="158"/>
      <c r="C1055" s="158"/>
      <c r="D1055" s="158"/>
      <c r="E1055" s="158"/>
      <c r="F1055" s="158"/>
      <c r="G1055" s="158"/>
      <c r="H1055" s="158"/>
      <c r="I1055" s="158"/>
      <c r="J1055" s="158"/>
      <c r="K1055" s="158"/>
      <c r="L1055" s="158"/>
      <c r="M1055" s="158"/>
      <c r="N1055" s="158"/>
      <c r="O1055" s="158"/>
    </row>
    <row r="1056" spans="1:15" ht="12.75">
      <c r="A1056" s="349" t="s">
        <v>605</v>
      </c>
      <c r="B1056" s="350"/>
      <c r="C1056" s="350"/>
      <c r="D1056" s="350"/>
      <c r="E1056" s="350"/>
      <c r="F1056" s="350"/>
      <c r="G1056" s="350"/>
      <c r="H1056" s="350"/>
      <c r="I1056" s="350"/>
      <c r="J1056" s="350"/>
      <c r="K1056" s="350"/>
      <c r="L1056" s="350"/>
      <c r="M1056" s="350"/>
      <c r="N1056" s="350"/>
      <c r="O1056" s="351"/>
    </row>
    <row r="1057" spans="1:15" ht="12.75">
      <c r="A1057" s="333"/>
      <c r="B1057" s="329"/>
      <c r="C1057" s="329"/>
      <c r="D1057" s="329"/>
      <c r="E1057" s="329"/>
      <c r="F1057" s="329"/>
      <c r="G1057" s="329"/>
      <c r="H1057" s="329"/>
      <c r="I1057" s="329"/>
      <c r="J1057" s="329"/>
      <c r="K1057" s="329"/>
      <c r="L1057" s="329"/>
      <c r="M1057" s="329"/>
      <c r="N1057" s="329"/>
      <c r="O1057" s="329"/>
    </row>
    <row r="1058" spans="1:15" ht="12.75">
      <c r="A1058" s="328" t="s">
        <v>606</v>
      </c>
      <c r="B1058" s="280" t="s">
        <v>22</v>
      </c>
      <c r="C1058" s="329"/>
      <c r="D1058" s="329"/>
      <c r="E1058" s="329"/>
      <c r="F1058" s="329"/>
      <c r="G1058" s="329"/>
      <c r="H1058" s="329"/>
      <c r="I1058" s="329"/>
      <c r="J1058" s="329"/>
      <c r="K1058" s="308">
        <v>35</v>
      </c>
      <c r="L1058" s="329"/>
      <c r="M1058" s="329"/>
      <c r="N1058" s="308"/>
      <c r="O1058" s="308">
        <f>E1058+H1058+K1058+N1058</f>
        <v>35</v>
      </c>
    </row>
    <row r="1059" spans="1:15" ht="12.75">
      <c r="A1059" s="328" t="s">
        <v>607</v>
      </c>
      <c r="B1059" s="280" t="s">
        <v>22</v>
      </c>
      <c r="C1059" s="329"/>
      <c r="D1059" s="329"/>
      <c r="E1059" s="308"/>
      <c r="F1059" s="329"/>
      <c r="G1059" s="329"/>
      <c r="H1059" s="308"/>
      <c r="I1059" s="329"/>
      <c r="J1059" s="329"/>
      <c r="K1059" s="308">
        <v>12.5</v>
      </c>
      <c r="L1059" s="329"/>
      <c r="M1059" s="329"/>
      <c r="N1059" s="308"/>
      <c r="O1059" s="308">
        <f>E1059+H1059+K1059+N1059</f>
        <v>12.5</v>
      </c>
    </row>
    <row r="1060" spans="1:15" ht="12.75">
      <c r="A1060" s="104" t="s">
        <v>608</v>
      </c>
      <c r="B1060" s="280" t="s">
        <v>22</v>
      </c>
      <c r="C1060" s="104"/>
      <c r="D1060" s="104"/>
      <c r="E1060" s="292">
        <v>10</v>
      </c>
      <c r="F1060" s="292"/>
      <c r="G1060" s="292"/>
      <c r="H1060" s="292"/>
      <c r="I1060" s="292"/>
      <c r="J1060" s="292"/>
      <c r="K1060" s="292"/>
      <c r="L1060" s="292"/>
      <c r="M1060" s="292"/>
      <c r="N1060" s="292"/>
      <c r="O1060" s="308">
        <f>E1060+H1060+K1060+N1060</f>
        <v>10</v>
      </c>
    </row>
    <row r="1061" spans="1:15" ht="21">
      <c r="A1061" s="167" t="s">
        <v>28</v>
      </c>
      <c r="B1061" s="167" t="s">
        <v>1</v>
      </c>
      <c r="C1061" s="52"/>
      <c r="D1061" s="52"/>
      <c r="E1061" s="302">
        <f>SUM(E1059:E1060)</f>
        <v>10</v>
      </c>
      <c r="F1061" s="313"/>
      <c r="G1061" s="313"/>
      <c r="H1061" s="302">
        <f>SUM(H1058:H1060)</f>
        <v>0</v>
      </c>
      <c r="I1061" s="313"/>
      <c r="J1061" s="313"/>
      <c r="K1061" s="302">
        <f>SUM(K1058:K1060)</f>
        <v>47.5</v>
      </c>
      <c r="L1061" s="302"/>
      <c r="M1061" s="302"/>
      <c r="N1061" s="302">
        <f>SUM(N1058:N1060)</f>
        <v>0</v>
      </c>
      <c r="O1061" s="286">
        <f>SUM(O1058:O1060)</f>
        <v>57.5</v>
      </c>
    </row>
    <row r="1062" spans="1:15" ht="12.75">
      <c r="A1062" s="352" t="s">
        <v>609</v>
      </c>
      <c r="B1062" s="353"/>
      <c r="C1062" s="353"/>
      <c r="D1062" s="353"/>
      <c r="E1062" s="353"/>
      <c r="F1062" s="353"/>
      <c r="G1062" s="353"/>
      <c r="H1062" s="353"/>
      <c r="I1062" s="353"/>
      <c r="J1062" s="353"/>
      <c r="K1062" s="353"/>
      <c r="L1062" s="353"/>
      <c r="M1062" s="353"/>
      <c r="N1062" s="353"/>
      <c r="O1062" s="354"/>
    </row>
    <row r="1063" spans="1:15" ht="22.5">
      <c r="A1063" s="52" t="s">
        <v>30</v>
      </c>
      <c r="B1063" s="167" t="s">
        <v>22</v>
      </c>
      <c r="C1063" s="167"/>
      <c r="D1063" s="168"/>
      <c r="E1063" s="302">
        <v>1.8</v>
      </c>
      <c r="F1063" s="302"/>
      <c r="G1063" s="302"/>
      <c r="H1063" s="302">
        <v>1.8</v>
      </c>
      <c r="I1063" s="302"/>
      <c r="J1063" s="302"/>
      <c r="K1063" s="302">
        <v>1.8</v>
      </c>
      <c r="L1063" s="302"/>
      <c r="M1063" s="302"/>
      <c r="N1063" s="302">
        <v>1.72</v>
      </c>
      <c r="O1063" s="316">
        <f>E1063+H1063+K1063+N1063</f>
        <v>7.12</v>
      </c>
    </row>
    <row r="1064" spans="1:15" ht="45">
      <c r="A1064" s="52" t="s">
        <v>31</v>
      </c>
      <c r="B1064" s="167" t="s">
        <v>32</v>
      </c>
      <c r="C1064" s="167"/>
      <c r="D1064" s="167"/>
      <c r="E1064" s="302">
        <v>2.4</v>
      </c>
      <c r="F1064" s="313"/>
      <c r="G1064" s="313"/>
      <c r="H1064" s="302">
        <v>2.4</v>
      </c>
      <c r="I1064" s="313"/>
      <c r="J1064" s="313"/>
      <c r="K1064" s="315">
        <v>2.4</v>
      </c>
      <c r="L1064" s="330"/>
      <c r="M1064" s="330"/>
      <c r="N1064" s="315">
        <v>2.4</v>
      </c>
      <c r="O1064" s="316">
        <f aca="true" t="shared" si="85" ref="O1064:O1071">E1064+H1064+K1064+N1064</f>
        <v>9.6</v>
      </c>
    </row>
    <row r="1065" spans="1:15" ht="112.5">
      <c r="A1065" s="52" t="s">
        <v>610</v>
      </c>
      <c r="B1065" s="167" t="s">
        <v>22</v>
      </c>
      <c r="C1065" s="167"/>
      <c r="D1065" s="167"/>
      <c r="E1065" s="302">
        <v>10.5</v>
      </c>
      <c r="F1065" s="313"/>
      <c r="G1065" s="313"/>
      <c r="H1065" s="313">
        <v>10.5</v>
      </c>
      <c r="I1065" s="313"/>
      <c r="J1065" s="313"/>
      <c r="K1065" s="313">
        <v>10.5</v>
      </c>
      <c r="L1065" s="313"/>
      <c r="M1065" s="313"/>
      <c r="N1065" s="313">
        <v>10.5</v>
      </c>
      <c r="O1065" s="316">
        <f t="shared" si="85"/>
        <v>42</v>
      </c>
    </row>
    <row r="1066" spans="1:15" ht="33.75">
      <c r="A1066" s="52" t="s">
        <v>35</v>
      </c>
      <c r="B1066" s="167" t="s">
        <v>22</v>
      </c>
      <c r="C1066" s="167"/>
      <c r="D1066" s="167"/>
      <c r="E1066" s="313">
        <v>0.325</v>
      </c>
      <c r="F1066" s="313"/>
      <c r="G1066" s="313"/>
      <c r="H1066" s="313">
        <v>0.325</v>
      </c>
      <c r="I1066" s="313"/>
      <c r="J1066" s="313"/>
      <c r="K1066" s="313">
        <v>0.325</v>
      </c>
      <c r="L1066" s="313"/>
      <c r="M1066" s="313"/>
      <c r="N1066" s="313">
        <v>0.325</v>
      </c>
      <c r="O1066" s="316">
        <f t="shared" si="85"/>
        <v>1.3</v>
      </c>
    </row>
    <row r="1067" spans="1:15" ht="22.5">
      <c r="A1067" s="52" t="s">
        <v>36</v>
      </c>
      <c r="B1067" s="167" t="s">
        <v>22</v>
      </c>
      <c r="C1067" s="167"/>
      <c r="D1067" s="167"/>
      <c r="E1067" s="313">
        <v>5.64</v>
      </c>
      <c r="F1067" s="313"/>
      <c r="G1067" s="313"/>
      <c r="H1067" s="313">
        <v>5.64</v>
      </c>
      <c r="I1067" s="313"/>
      <c r="J1067" s="313"/>
      <c r="K1067" s="313">
        <v>5.64</v>
      </c>
      <c r="L1067" s="313"/>
      <c r="M1067" s="313"/>
      <c r="N1067" s="313">
        <v>5.64</v>
      </c>
      <c r="O1067" s="316">
        <f t="shared" si="85"/>
        <v>22.56</v>
      </c>
    </row>
    <row r="1068" spans="1:15" ht="45">
      <c r="A1068" s="52" t="s">
        <v>38</v>
      </c>
      <c r="B1068" s="167" t="s">
        <v>22</v>
      </c>
      <c r="C1068" s="167"/>
      <c r="D1068" s="167"/>
      <c r="E1068" s="302">
        <v>7.751</v>
      </c>
      <c r="F1068" s="302"/>
      <c r="G1068" s="302"/>
      <c r="H1068" s="302">
        <v>7.751</v>
      </c>
      <c r="I1068" s="302"/>
      <c r="J1068" s="302"/>
      <c r="K1068" s="302">
        <v>7.751</v>
      </c>
      <c r="L1068" s="302"/>
      <c r="M1068" s="302"/>
      <c r="N1068" s="302">
        <v>7.752</v>
      </c>
      <c r="O1068" s="316">
        <f t="shared" si="85"/>
        <v>31.005</v>
      </c>
    </row>
    <row r="1069" spans="1:15" ht="22.5">
      <c r="A1069" s="52" t="s">
        <v>613</v>
      </c>
      <c r="B1069" s="167" t="s">
        <v>612</v>
      </c>
      <c r="C1069" s="167"/>
      <c r="D1069" s="167"/>
      <c r="E1069" s="302">
        <v>4.568</v>
      </c>
      <c r="F1069" s="302"/>
      <c r="G1069" s="302"/>
      <c r="H1069" s="302">
        <v>4.569</v>
      </c>
      <c r="I1069" s="302"/>
      <c r="J1069" s="302"/>
      <c r="K1069" s="302">
        <v>4.568</v>
      </c>
      <c r="L1069" s="302"/>
      <c r="M1069" s="302"/>
      <c r="N1069" s="302">
        <v>4.569</v>
      </c>
      <c r="O1069" s="316">
        <f t="shared" si="85"/>
        <v>18.274</v>
      </c>
    </row>
    <row r="1070" spans="1:15" ht="45">
      <c r="A1070" s="52" t="s">
        <v>614</v>
      </c>
      <c r="B1070" s="167" t="s">
        <v>1</v>
      </c>
      <c r="C1070" s="167"/>
      <c r="D1070" s="167"/>
      <c r="E1070" s="302">
        <v>0.3</v>
      </c>
      <c r="F1070" s="302"/>
      <c r="G1070" s="302"/>
      <c r="H1070" s="302">
        <v>0.3</v>
      </c>
      <c r="I1070" s="302"/>
      <c r="J1070" s="302"/>
      <c r="K1070" s="302">
        <v>0.3</v>
      </c>
      <c r="L1070" s="302"/>
      <c r="M1070" s="302"/>
      <c r="N1070" s="302">
        <v>0.3</v>
      </c>
      <c r="O1070" s="316">
        <f t="shared" si="85"/>
        <v>1.2</v>
      </c>
    </row>
    <row r="1071" spans="1:15" ht="56.25">
      <c r="A1071" s="52" t="s">
        <v>615</v>
      </c>
      <c r="B1071" s="167" t="s">
        <v>1</v>
      </c>
      <c r="C1071" s="167"/>
      <c r="D1071" s="167"/>
      <c r="E1071" s="302">
        <v>1</v>
      </c>
      <c r="F1071" s="302"/>
      <c r="G1071" s="302"/>
      <c r="H1071" s="302">
        <v>1</v>
      </c>
      <c r="I1071" s="302"/>
      <c r="J1071" s="302"/>
      <c r="K1071" s="302">
        <v>1</v>
      </c>
      <c r="L1071" s="302"/>
      <c r="M1071" s="302"/>
      <c r="N1071" s="302">
        <v>1</v>
      </c>
      <c r="O1071" s="316">
        <f t="shared" si="85"/>
        <v>4</v>
      </c>
    </row>
    <row r="1072" spans="1:15" ht="21.75">
      <c r="A1072" s="331" t="s">
        <v>616</v>
      </c>
      <c r="B1072" s="280" t="s">
        <v>1</v>
      </c>
      <c r="C1072" s="282"/>
      <c r="D1072" s="282"/>
      <c r="E1072" s="316">
        <f>SUM(E1063:E1071)</f>
        <v>34.284</v>
      </c>
      <c r="F1072" s="316"/>
      <c r="G1072" s="316"/>
      <c r="H1072" s="316">
        <f>SUM(H1063:H1071)</f>
        <v>34.285</v>
      </c>
      <c r="I1072" s="316"/>
      <c r="J1072" s="316"/>
      <c r="K1072" s="316">
        <f>SUM(K1063:K1071)</f>
        <v>34.284</v>
      </c>
      <c r="L1072" s="316"/>
      <c r="M1072" s="316"/>
      <c r="N1072" s="316">
        <f>SUM(N1063:N1071)</f>
        <v>34.205999999999996</v>
      </c>
      <c r="O1072" s="316">
        <f>SUM(O1063:O1071)</f>
        <v>137.05899999999997</v>
      </c>
    </row>
    <row r="1073" spans="1:15" ht="12.75">
      <c r="A1073" s="158"/>
      <c r="B1073" s="158"/>
      <c r="C1073" s="158"/>
      <c r="D1073" s="158"/>
      <c r="E1073" s="158"/>
      <c r="F1073" s="158"/>
      <c r="G1073" s="158"/>
      <c r="H1073" s="158"/>
      <c r="I1073" s="158"/>
      <c r="J1073" s="158"/>
      <c r="K1073" s="158"/>
      <c r="L1073" s="158"/>
      <c r="M1073" s="158"/>
      <c r="N1073" s="158"/>
      <c r="O1073" s="158"/>
    </row>
    <row r="1074" spans="1:15" ht="12.75">
      <c r="A1074" s="355" t="s">
        <v>617</v>
      </c>
      <c r="B1074" s="356"/>
      <c r="C1074" s="357"/>
      <c r="D1074" s="158"/>
      <c r="E1074" s="316">
        <f>E1054+E1061+E1072</f>
        <v>882.60446</v>
      </c>
      <c r="F1074" s="341"/>
      <c r="G1074" s="341"/>
      <c r="H1074" s="316">
        <f>H1054+H1061+H1072</f>
        <v>369.1779</v>
      </c>
      <c r="I1074" s="341"/>
      <c r="J1074" s="341"/>
      <c r="K1074" s="316">
        <f>K1054+K1061+K1072</f>
        <v>193.5724</v>
      </c>
      <c r="L1074" s="341"/>
      <c r="M1074" s="341"/>
      <c r="N1074" s="316">
        <f>N1054+N1061+N1072</f>
        <v>594.7187100000001</v>
      </c>
      <c r="O1074" s="316">
        <f>O1054+O1061+O1072</f>
        <v>2040.0734700000003</v>
      </c>
    </row>
    <row r="1075" spans="1:15" ht="12.75">
      <c r="A1075" s="342"/>
      <c r="B1075" s="342"/>
      <c r="C1075" s="342"/>
      <c r="D1075" s="334"/>
      <c r="E1075" s="343"/>
      <c r="F1075" s="345"/>
      <c r="G1075" s="345"/>
      <c r="H1075" s="343"/>
      <c r="I1075" s="345"/>
      <c r="J1075" s="345"/>
      <c r="K1075" s="343"/>
      <c r="L1075" s="345"/>
      <c r="M1075" s="345"/>
      <c r="N1075" s="343"/>
      <c r="O1075" s="343"/>
    </row>
    <row r="1076" spans="1:15" ht="12.75">
      <c r="A1076" s="342"/>
      <c r="B1076" s="342"/>
      <c r="C1076" s="342"/>
      <c r="D1076" s="334"/>
      <c r="E1076" s="343"/>
      <c r="F1076" s="345"/>
      <c r="G1076" s="345"/>
      <c r="H1076" s="343"/>
      <c r="I1076" s="345"/>
      <c r="J1076" s="345"/>
      <c r="K1076" s="343"/>
      <c r="L1076" s="345"/>
      <c r="M1076" s="345"/>
      <c r="N1076" s="343"/>
      <c r="O1076" s="343"/>
    </row>
    <row r="1077" spans="1:15" ht="12.75">
      <c r="A1077" s="342"/>
      <c r="B1077" s="342"/>
      <c r="C1077" s="342"/>
      <c r="D1077" s="334"/>
      <c r="E1077" s="343"/>
      <c r="F1077" s="345"/>
      <c r="G1077" s="345"/>
      <c r="H1077" s="343"/>
      <c r="I1077" s="345"/>
      <c r="J1077" s="345"/>
      <c r="K1077" s="343"/>
      <c r="L1077" s="345"/>
      <c r="M1077" s="345"/>
      <c r="N1077" s="343"/>
      <c r="O1077" s="343"/>
    </row>
    <row r="1078" spans="1:15" ht="12.75">
      <c r="A1078" s="342"/>
      <c r="B1078" s="342"/>
      <c r="C1078" s="342"/>
      <c r="D1078" s="334"/>
      <c r="E1078" s="343"/>
      <c r="F1078" s="345"/>
      <c r="G1078" s="345"/>
      <c r="H1078" s="343"/>
      <c r="I1078" s="345"/>
      <c r="J1078" s="345"/>
      <c r="K1078" s="343"/>
      <c r="L1078" s="345"/>
      <c r="M1078" s="345"/>
      <c r="N1078" s="343"/>
      <c r="O1078" s="343"/>
    </row>
    <row r="1079" spans="1:15" ht="12.75">
      <c r="A1079" s="342"/>
      <c r="B1079" s="342"/>
      <c r="C1079" s="342"/>
      <c r="D1079" s="334"/>
      <c r="E1079" s="343"/>
      <c r="F1079" s="345"/>
      <c r="G1079" s="345"/>
      <c r="H1079" s="343"/>
      <c r="I1079" s="345"/>
      <c r="J1079" s="345"/>
      <c r="K1079" s="343"/>
      <c r="L1079" s="345"/>
      <c r="M1079" s="345"/>
      <c r="N1079" s="343"/>
      <c r="O1079" s="343"/>
    </row>
    <row r="1080" spans="1:15" ht="12.75">
      <c r="A1080" s="342"/>
      <c r="B1080" s="342"/>
      <c r="C1080" s="342"/>
      <c r="D1080" s="334"/>
      <c r="E1080" s="343"/>
      <c r="F1080" s="345"/>
      <c r="G1080" s="345"/>
      <c r="H1080" s="343"/>
      <c r="I1080" s="345"/>
      <c r="J1080" s="345"/>
      <c r="K1080" s="343"/>
      <c r="L1080" s="345"/>
      <c r="M1080" s="345"/>
      <c r="N1080" s="343"/>
      <c r="O1080" s="343"/>
    </row>
    <row r="1081" spans="1:15" ht="12.75">
      <c r="A1081" s="342"/>
      <c r="B1081" s="342"/>
      <c r="C1081" s="342"/>
      <c r="D1081" s="334"/>
      <c r="E1081" s="343"/>
      <c r="F1081" s="345"/>
      <c r="G1081" s="345"/>
      <c r="H1081" s="343"/>
      <c r="I1081" s="345"/>
      <c r="J1081" s="345"/>
      <c r="K1081" s="343"/>
      <c r="L1081" s="345"/>
      <c r="M1081" s="345"/>
      <c r="N1081" s="343"/>
      <c r="O1081" s="343"/>
    </row>
    <row r="1082" spans="1:15" ht="12.75">
      <c r="A1082" s="342"/>
      <c r="B1082" s="342"/>
      <c r="C1082" s="342"/>
      <c r="D1082" s="334"/>
      <c r="E1082" s="343"/>
      <c r="F1082" s="345"/>
      <c r="G1082" s="345"/>
      <c r="H1082" s="343"/>
      <c r="I1082" s="345"/>
      <c r="J1082" s="345"/>
      <c r="K1082" s="343"/>
      <c r="L1082" s="345"/>
      <c r="M1082" s="345"/>
      <c r="N1082" s="343"/>
      <c r="O1082" s="343"/>
    </row>
    <row r="1083" spans="1:15" ht="12.75">
      <c r="A1083" s="342"/>
      <c r="B1083" s="342"/>
      <c r="C1083" s="342"/>
      <c r="D1083" s="334"/>
      <c r="E1083" s="343"/>
      <c r="F1083" s="345"/>
      <c r="G1083" s="345"/>
      <c r="H1083" s="343"/>
      <c r="I1083" s="345"/>
      <c r="J1083" s="345"/>
      <c r="K1083" s="343"/>
      <c r="L1083" s="345"/>
      <c r="M1083" s="345"/>
      <c r="N1083" s="343"/>
      <c r="O1083" s="343"/>
    </row>
    <row r="1084" spans="1:15" ht="12.75">
      <c r="A1084" s="342"/>
      <c r="B1084" s="342"/>
      <c r="C1084" s="342"/>
      <c r="D1084" s="334"/>
      <c r="E1084" s="343"/>
      <c r="F1084" s="345"/>
      <c r="G1084" s="345"/>
      <c r="H1084" s="343"/>
      <c r="I1084" s="345"/>
      <c r="J1084" s="345"/>
      <c r="K1084" s="343"/>
      <c r="L1084" s="345"/>
      <c r="M1084" s="345"/>
      <c r="N1084" s="343"/>
      <c r="O1084" s="343"/>
    </row>
    <row r="1085" spans="1:15" ht="12.75">
      <c r="A1085" s="346"/>
      <c r="B1085" s="334"/>
      <c r="C1085" s="334"/>
      <c r="D1085" s="334"/>
      <c r="E1085" s="343"/>
      <c r="F1085" s="343"/>
      <c r="G1085" s="343"/>
      <c r="H1085" s="343"/>
      <c r="I1085" s="343"/>
      <c r="J1085" s="343"/>
      <c r="K1085" s="343"/>
      <c r="L1085" s="343"/>
      <c r="M1085" s="343"/>
      <c r="N1085" s="343"/>
      <c r="O1085" s="343"/>
    </row>
    <row r="1086" spans="1:15" ht="12.75">
      <c r="A1086" s="346"/>
      <c r="B1086" s="334"/>
      <c r="C1086" s="334"/>
      <c r="D1086" s="334"/>
      <c r="E1086" s="343"/>
      <c r="F1086" s="343"/>
      <c r="G1086" s="343"/>
      <c r="H1086" s="343"/>
      <c r="I1086" s="343"/>
      <c r="J1086" s="343"/>
      <c r="K1086" s="343"/>
      <c r="L1086" s="343"/>
      <c r="M1086" s="343"/>
      <c r="N1086" s="343"/>
      <c r="O1086" s="343"/>
    </row>
    <row r="1087" spans="1:15" ht="12.75">
      <c r="A1087" s="346"/>
      <c r="B1087" s="334"/>
      <c r="C1087" s="334"/>
      <c r="D1087" s="334"/>
      <c r="E1087" s="343"/>
      <c r="F1087" s="343"/>
      <c r="G1087" s="343"/>
      <c r="H1087" s="343"/>
      <c r="I1087" s="343"/>
      <c r="J1087" s="343"/>
      <c r="K1087" s="343"/>
      <c r="L1087" s="343"/>
      <c r="M1087" s="343"/>
      <c r="N1087" s="343"/>
      <c r="O1087" s="343"/>
    </row>
    <row r="1088" spans="1:15" ht="12.75">
      <c r="A1088" s="373" t="s">
        <v>632</v>
      </c>
      <c r="B1088" s="373"/>
      <c r="C1088" s="373"/>
      <c r="D1088" s="373"/>
      <c r="E1088" s="373"/>
      <c r="F1088" s="373"/>
      <c r="G1088" s="373"/>
      <c r="H1088" s="373"/>
      <c r="I1088" s="373"/>
      <c r="J1088" s="373"/>
      <c r="K1088" s="373"/>
      <c r="L1088" s="373"/>
      <c r="M1088" s="373"/>
      <c r="N1088" s="373"/>
      <c r="O1088" s="373"/>
    </row>
    <row r="1089" spans="1:15" ht="12.75">
      <c r="A1089" s="340"/>
      <c r="B1089" s="340"/>
      <c r="C1089" s="340"/>
      <c r="D1089" s="340"/>
      <c r="E1089" s="340"/>
      <c r="F1089" s="340"/>
      <c r="G1089" s="340"/>
      <c r="H1089" s="340"/>
      <c r="I1089" s="340"/>
      <c r="J1089" s="340"/>
      <c r="K1089" s="340"/>
      <c r="L1089" s="340"/>
      <c r="M1089" s="340"/>
      <c r="N1089" s="340"/>
      <c r="O1089" s="340"/>
    </row>
    <row r="1090" spans="1:15" ht="52.5">
      <c r="A1090" s="276" t="s">
        <v>43</v>
      </c>
      <c r="B1090" s="276" t="s">
        <v>44</v>
      </c>
      <c r="C1090" s="367" t="s">
        <v>45</v>
      </c>
      <c r="D1090" s="368"/>
      <c r="E1090" s="368"/>
      <c r="F1090" s="368"/>
      <c r="G1090" s="368"/>
      <c r="H1090" s="368"/>
      <c r="I1090" s="368"/>
      <c r="J1090" s="368"/>
      <c r="K1090" s="368"/>
      <c r="L1090" s="368"/>
      <c r="M1090" s="368"/>
      <c r="N1090" s="369"/>
      <c r="O1090" s="130" t="s">
        <v>46</v>
      </c>
    </row>
    <row r="1091" spans="1:15" ht="12.75">
      <c r="A1091" s="277"/>
      <c r="B1091" s="277"/>
      <c r="C1091" s="367" t="s">
        <v>47</v>
      </c>
      <c r="D1091" s="368"/>
      <c r="E1091" s="368"/>
      <c r="F1091" s="367" t="s">
        <v>48</v>
      </c>
      <c r="G1091" s="368"/>
      <c r="H1091" s="368"/>
      <c r="I1091" s="367" t="s">
        <v>49</v>
      </c>
      <c r="J1091" s="368"/>
      <c r="K1091" s="368"/>
      <c r="L1091" s="367" t="s">
        <v>50</v>
      </c>
      <c r="M1091" s="368"/>
      <c r="N1091" s="369"/>
      <c r="O1091" s="130"/>
    </row>
    <row r="1092" spans="1:15" ht="21">
      <c r="A1092" s="278"/>
      <c r="B1092" s="278"/>
      <c r="C1092" s="277" t="s">
        <v>51</v>
      </c>
      <c r="D1092" s="277" t="s">
        <v>52</v>
      </c>
      <c r="E1092" s="277" t="s">
        <v>53</v>
      </c>
      <c r="F1092" s="277" t="s">
        <v>51</v>
      </c>
      <c r="G1092" s="277" t="s">
        <v>54</v>
      </c>
      <c r="H1092" s="277" t="s">
        <v>53</v>
      </c>
      <c r="I1092" s="277" t="s">
        <v>51</v>
      </c>
      <c r="J1092" s="277" t="s">
        <v>54</v>
      </c>
      <c r="K1092" s="277" t="s">
        <v>53</v>
      </c>
      <c r="L1092" s="130" t="s">
        <v>51</v>
      </c>
      <c r="M1092" s="130" t="s">
        <v>54</v>
      </c>
      <c r="N1092" s="130" t="s">
        <v>53</v>
      </c>
      <c r="O1092" s="132"/>
    </row>
    <row r="1093" spans="1:15" ht="12.75">
      <c r="A1093" s="359" t="s">
        <v>55</v>
      </c>
      <c r="B1093" s="360"/>
      <c r="C1093" s="360"/>
      <c r="D1093" s="360"/>
      <c r="E1093" s="360"/>
      <c r="F1093" s="360"/>
      <c r="G1093" s="360"/>
      <c r="H1093" s="360"/>
      <c r="I1093" s="360"/>
      <c r="J1093" s="360"/>
      <c r="K1093" s="360"/>
      <c r="L1093" s="360"/>
      <c r="M1093" s="360"/>
      <c r="N1093" s="360"/>
      <c r="O1093" s="361"/>
    </row>
    <row r="1094" spans="1:15" ht="12.75">
      <c r="A1094" s="349" t="s">
        <v>56</v>
      </c>
      <c r="B1094" s="350"/>
      <c r="C1094" s="350"/>
      <c r="D1094" s="350"/>
      <c r="E1094" s="350"/>
      <c r="F1094" s="350"/>
      <c r="G1094" s="350"/>
      <c r="H1094" s="350"/>
      <c r="I1094" s="350"/>
      <c r="J1094" s="350"/>
      <c r="K1094" s="350"/>
      <c r="L1094" s="350"/>
      <c r="M1094" s="350"/>
      <c r="N1094" s="350"/>
      <c r="O1094" s="351"/>
    </row>
    <row r="1095" spans="1:15" ht="12.75">
      <c r="A1095" s="279"/>
      <c r="B1095" s="280"/>
      <c r="C1095" s="104"/>
      <c r="D1095" s="104"/>
      <c r="E1095" s="281"/>
      <c r="F1095" s="104"/>
      <c r="G1095" s="104"/>
      <c r="H1095" s="282"/>
      <c r="I1095" s="158"/>
      <c r="J1095" s="158"/>
      <c r="K1095" s="282"/>
      <c r="L1095" s="283"/>
      <c r="M1095" s="283"/>
      <c r="N1095" s="284"/>
      <c r="O1095" s="284"/>
    </row>
    <row r="1096" spans="1:15" ht="12.75">
      <c r="A1096" s="285" t="s">
        <v>545</v>
      </c>
      <c r="B1096" s="285"/>
      <c r="C1096" s="157"/>
      <c r="D1096" s="157"/>
      <c r="E1096" s="286">
        <v>198</v>
      </c>
      <c r="F1096" s="157"/>
      <c r="G1096" s="157"/>
      <c r="H1096" s="286">
        <v>127</v>
      </c>
      <c r="I1096" s="157"/>
      <c r="J1096" s="157"/>
      <c r="K1096" s="286">
        <v>70</v>
      </c>
      <c r="L1096" s="287"/>
      <c r="M1096" s="287"/>
      <c r="N1096" s="286">
        <v>200</v>
      </c>
      <c r="O1096" s="288">
        <f>SUM(E1096,H1096,K1096,N1096)</f>
        <v>595</v>
      </c>
    </row>
    <row r="1097" spans="1:15" ht="12.75">
      <c r="A1097" s="285"/>
      <c r="B1097" s="285"/>
      <c r="C1097" s="157"/>
      <c r="D1097" s="157"/>
      <c r="E1097" s="286"/>
      <c r="F1097" s="157"/>
      <c r="G1097" s="157"/>
      <c r="H1097" s="286"/>
      <c r="I1097" s="157"/>
      <c r="J1097" s="157"/>
      <c r="K1097" s="286"/>
      <c r="L1097" s="289"/>
      <c r="M1097" s="289"/>
      <c r="N1097" s="286"/>
      <c r="O1097" s="332"/>
    </row>
    <row r="1098" spans="1:15" ht="22.5">
      <c r="A1098" s="290" t="s">
        <v>57</v>
      </c>
      <c r="B1098" s="291" t="s">
        <v>58</v>
      </c>
      <c r="C1098" s="159">
        <v>150</v>
      </c>
      <c r="D1098" s="159">
        <v>250</v>
      </c>
      <c r="E1098" s="292">
        <f>(C1098*D1098)/1000</f>
        <v>37.5</v>
      </c>
      <c r="F1098" s="159">
        <v>100</v>
      </c>
      <c r="G1098" s="159">
        <v>250</v>
      </c>
      <c r="H1098" s="292">
        <f>(F1098*G1098)/1000</f>
        <v>25</v>
      </c>
      <c r="I1098" s="159">
        <v>50</v>
      </c>
      <c r="J1098" s="159">
        <v>250</v>
      </c>
      <c r="K1098" s="292">
        <f>(I1098*J1098)/1000</f>
        <v>12.5</v>
      </c>
      <c r="L1098" s="293">
        <v>150</v>
      </c>
      <c r="M1098" s="293">
        <v>250</v>
      </c>
      <c r="N1098" s="292">
        <f>(L1098*M1098)/1000</f>
        <v>37.5</v>
      </c>
      <c r="O1098" s="288">
        <f>SUM(E1098,H1098,K1098,N1098)</f>
        <v>112.5</v>
      </c>
    </row>
    <row r="1099" spans="1:15" ht="12.75">
      <c r="A1099" s="290"/>
      <c r="B1099" s="291"/>
      <c r="C1099" s="159"/>
      <c r="D1099" s="159"/>
      <c r="E1099" s="281"/>
      <c r="F1099" s="159"/>
      <c r="G1099" s="159"/>
      <c r="H1099" s="281"/>
      <c r="I1099" s="159"/>
      <c r="J1099" s="159"/>
      <c r="K1099" s="281"/>
      <c r="L1099" s="293"/>
      <c r="M1099" s="293"/>
      <c r="N1099" s="281"/>
      <c r="O1099" s="288"/>
    </row>
    <row r="1100" spans="1:15" ht="12.75">
      <c r="A1100" s="279" t="s">
        <v>546</v>
      </c>
      <c r="B1100" s="291" t="s">
        <v>58</v>
      </c>
      <c r="C1100" s="158">
        <v>30</v>
      </c>
      <c r="D1100" s="158">
        <v>34</v>
      </c>
      <c r="E1100" s="292">
        <f aca="true" t="shared" si="86" ref="E1100:E1106">(C1100*D1100)/1000</f>
        <v>1.02</v>
      </c>
      <c r="F1100" s="158">
        <v>17</v>
      </c>
      <c r="G1100" s="158">
        <v>30</v>
      </c>
      <c r="H1100" s="292">
        <f aca="true" t="shared" si="87" ref="H1100:H1106">(F1100*G1100)/1000</f>
        <v>0.51</v>
      </c>
      <c r="I1100" s="158">
        <v>5</v>
      </c>
      <c r="J1100" s="158">
        <v>20</v>
      </c>
      <c r="K1100" s="292">
        <f aca="true" t="shared" si="88" ref="K1100:K1106">(I1100*J1100)/1000</f>
        <v>0.1</v>
      </c>
      <c r="L1100" s="158">
        <v>20</v>
      </c>
      <c r="M1100" s="158">
        <v>25</v>
      </c>
      <c r="N1100" s="292">
        <f aca="true" t="shared" si="89" ref="N1100:N1106">(L1100*M1100)/1000</f>
        <v>0.5</v>
      </c>
      <c r="O1100" s="288">
        <f aca="true" t="shared" si="90" ref="O1100:O1106">SUM(E1100,H1100,K1100,N1100)</f>
        <v>2.13</v>
      </c>
    </row>
    <row r="1101" spans="1:15" ht="12.75">
      <c r="A1101" s="279" t="s">
        <v>547</v>
      </c>
      <c r="B1101" s="291" t="s">
        <v>58</v>
      </c>
      <c r="C1101" s="158">
        <v>30</v>
      </c>
      <c r="D1101" s="158">
        <v>40</v>
      </c>
      <c r="E1101" s="292">
        <f t="shared" si="86"/>
        <v>1.2</v>
      </c>
      <c r="F1101" s="158">
        <v>12</v>
      </c>
      <c r="G1101" s="158">
        <v>30</v>
      </c>
      <c r="H1101" s="292">
        <f t="shared" si="87"/>
        <v>0.36</v>
      </c>
      <c r="I1101" s="158">
        <v>5</v>
      </c>
      <c r="J1101" s="158">
        <v>25</v>
      </c>
      <c r="K1101" s="292">
        <f t="shared" si="88"/>
        <v>0.125</v>
      </c>
      <c r="L1101" s="158">
        <v>30</v>
      </c>
      <c r="M1101" s="158">
        <v>27</v>
      </c>
      <c r="N1101" s="292">
        <f t="shared" si="89"/>
        <v>0.81</v>
      </c>
      <c r="O1101" s="288">
        <f t="shared" si="90"/>
        <v>2.495</v>
      </c>
    </row>
    <row r="1102" spans="1:15" ht="12.75">
      <c r="A1102" s="279" t="s">
        <v>548</v>
      </c>
      <c r="B1102" s="291" t="s">
        <v>58</v>
      </c>
      <c r="C1102" s="158">
        <v>15</v>
      </c>
      <c r="D1102" s="158">
        <v>25</v>
      </c>
      <c r="E1102" s="292">
        <f t="shared" si="86"/>
        <v>0.375</v>
      </c>
      <c r="F1102" s="158">
        <v>10</v>
      </c>
      <c r="G1102" s="158">
        <v>20</v>
      </c>
      <c r="H1102" s="292">
        <f t="shared" si="87"/>
        <v>0.2</v>
      </c>
      <c r="I1102" s="158">
        <v>5</v>
      </c>
      <c r="J1102" s="158">
        <v>15</v>
      </c>
      <c r="K1102" s="292">
        <f t="shared" si="88"/>
        <v>0.075</v>
      </c>
      <c r="L1102" s="158">
        <v>20</v>
      </c>
      <c r="M1102" s="158">
        <v>20</v>
      </c>
      <c r="N1102" s="292">
        <f t="shared" si="89"/>
        <v>0.4</v>
      </c>
      <c r="O1102" s="288">
        <f t="shared" si="90"/>
        <v>1.0499999999999998</v>
      </c>
    </row>
    <row r="1103" spans="1:15" ht="12.75">
      <c r="A1103" s="279" t="s">
        <v>549</v>
      </c>
      <c r="B1103" s="291" t="s">
        <v>58</v>
      </c>
      <c r="C1103" s="158">
        <v>53</v>
      </c>
      <c r="D1103" s="158">
        <v>30</v>
      </c>
      <c r="E1103" s="292">
        <f t="shared" si="86"/>
        <v>1.59</v>
      </c>
      <c r="F1103" s="158">
        <v>25</v>
      </c>
      <c r="G1103" s="158">
        <v>25</v>
      </c>
      <c r="H1103" s="292">
        <f t="shared" si="87"/>
        <v>0.625</v>
      </c>
      <c r="I1103" s="158">
        <v>16</v>
      </c>
      <c r="J1103" s="158">
        <v>15</v>
      </c>
      <c r="K1103" s="292">
        <f t="shared" si="88"/>
        <v>0.24</v>
      </c>
      <c r="L1103" s="158">
        <v>50</v>
      </c>
      <c r="M1103" s="158">
        <v>25</v>
      </c>
      <c r="N1103" s="292">
        <f t="shared" si="89"/>
        <v>1.25</v>
      </c>
      <c r="O1103" s="288">
        <f t="shared" si="90"/>
        <v>3.705</v>
      </c>
    </row>
    <row r="1104" spans="1:15" ht="12.75">
      <c r="A1104" s="279" t="s">
        <v>550</v>
      </c>
      <c r="B1104" s="291" t="s">
        <v>58</v>
      </c>
      <c r="C1104" s="158">
        <v>550</v>
      </c>
      <c r="D1104" s="158">
        <v>30</v>
      </c>
      <c r="E1104" s="292">
        <f t="shared" si="86"/>
        <v>16.5</v>
      </c>
      <c r="F1104" s="158">
        <v>330</v>
      </c>
      <c r="G1104" s="158">
        <v>30</v>
      </c>
      <c r="H1104" s="292">
        <f t="shared" si="87"/>
        <v>9.9</v>
      </c>
      <c r="I1104" s="158">
        <v>180</v>
      </c>
      <c r="J1104" s="158">
        <v>20</v>
      </c>
      <c r="K1104" s="292">
        <f t="shared" si="88"/>
        <v>3.6</v>
      </c>
      <c r="L1104" s="158">
        <v>500</v>
      </c>
      <c r="M1104" s="158">
        <v>25</v>
      </c>
      <c r="N1104" s="292">
        <f t="shared" si="89"/>
        <v>12.5</v>
      </c>
      <c r="O1104" s="288">
        <f t="shared" si="90"/>
        <v>42.5</v>
      </c>
    </row>
    <row r="1105" spans="1:15" ht="12.75">
      <c r="A1105" s="279" t="s">
        <v>551</v>
      </c>
      <c r="B1105" s="291" t="s">
        <v>58</v>
      </c>
      <c r="C1105" s="158">
        <v>30</v>
      </c>
      <c r="D1105" s="158">
        <v>100</v>
      </c>
      <c r="E1105" s="292">
        <f t="shared" si="86"/>
        <v>3</v>
      </c>
      <c r="F1105" s="158">
        <v>14</v>
      </c>
      <c r="G1105" s="158">
        <v>100</v>
      </c>
      <c r="H1105" s="292">
        <f t="shared" si="87"/>
        <v>1.4</v>
      </c>
      <c r="I1105" s="158">
        <v>3</v>
      </c>
      <c r="J1105" s="158">
        <v>50</v>
      </c>
      <c r="K1105" s="292">
        <f t="shared" si="88"/>
        <v>0.15</v>
      </c>
      <c r="L1105" s="158">
        <v>20</v>
      </c>
      <c r="M1105" s="158">
        <v>100</v>
      </c>
      <c r="N1105" s="292">
        <f t="shared" si="89"/>
        <v>2</v>
      </c>
      <c r="O1105" s="288">
        <f t="shared" si="90"/>
        <v>6.550000000000001</v>
      </c>
    </row>
    <row r="1106" spans="1:15" ht="12.75">
      <c r="A1106" s="279" t="s">
        <v>552</v>
      </c>
      <c r="B1106" s="291" t="s">
        <v>58</v>
      </c>
      <c r="C1106" s="158">
        <v>35</v>
      </c>
      <c r="D1106" s="158">
        <v>100</v>
      </c>
      <c r="E1106" s="292">
        <f t="shared" si="86"/>
        <v>3.5</v>
      </c>
      <c r="F1106" s="158">
        <v>16</v>
      </c>
      <c r="G1106" s="158">
        <v>100</v>
      </c>
      <c r="H1106" s="292">
        <f t="shared" si="87"/>
        <v>1.6</v>
      </c>
      <c r="I1106" s="158">
        <v>11</v>
      </c>
      <c r="J1106" s="158">
        <v>50</v>
      </c>
      <c r="K1106" s="292">
        <f t="shared" si="88"/>
        <v>0.55</v>
      </c>
      <c r="L1106" s="158">
        <v>25</v>
      </c>
      <c r="M1106" s="158">
        <v>100</v>
      </c>
      <c r="N1106" s="292">
        <f t="shared" si="89"/>
        <v>2.5</v>
      </c>
      <c r="O1106" s="288">
        <f t="shared" si="90"/>
        <v>8.149999999999999</v>
      </c>
    </row>
    <row r="1107" spans="1:15" ht="12.75">
      <c r="A1107" s="279"/>
      <c r="B1107" s="291"/>
      <c r="C1107" s="16"/>
      <c r="D1107" s="16"/>
      <c r="E1107" s="281"/>
      <c r="F1107" s="16"/>
      <c r="G1107" s="16"/>
      <c r="H1107" s="281"/>
      <c r="I1107" s="16"/>
      <c r="J1107" s="16"/>
      <c r="K1107" s="281"/>
      <c r="L1107" s="16"/>
      <c r="M1107" s="16"/>
      <c r="N1107" s="281"/>
      <c r="O1107" s="288"/>
    </row>
    <row r="1108" spans="1:15" ht="12.75">
      <c r="A1108" s="285" t="s">
        <v>553</v>
      </c>
      <c r="B1108" s="157"/>
      <c r="C1108" s="157"/>
      <c r="D1108" s="157"/>
      <c r="E1108" s="286">
        <f>SUM(E1100:E1106)</f>
        <v>27.185</v>
      </c>
      <c r="F1108" s="157"/>
      <c r="G1108" s="157"/>
      <c r="H1108" s="286">
        <f>SUM(H1100:H1106)</f>
        <v>14.595</v>
      </c>
      <c r="I1108" s="157"/>
      <c r="J1108" s="157"/>
      <c r="K1108" s="286">
        <f>SUM(K1100:K1106)</f>
        <v>4.840000000000001</v>
      </c>
      <c r="L1108" s="157"/>
      <c r="M1108" s="157"/>
      <c r="N1108" s="286">
        <f>SUM(N1100:N1106)</f>
        <v>19.96</v>
      </c>
      <c r="O1108" s="288">
        <f>SUM(E1108,H1108,K1108,N1108)</f>
        <v>66.58000000000001</v>
      </c>
    </row>
    <row r="1109" spans="1:15" ht="12.75">
      <c r="A1109" s="285"/>
      <c r="B1109" s="157"/>
      <c r="C1109" s="157"/>
      <c r="D1109" s="157"/>
      <c r="E1109" s="285"/>
      <c r="F1109" s="157"/>
      <c r="G1109" s="157"/>
      <c r="H1109" s="285"/>
      <c r="I1109" s="157"/>
      <c r="J1109" s="157"/>
      <c r="K1109" s="285"/>
      <c r="L1109" s="157"/>
      <c r="M1109" s="157"/>
      <c r="N1109" s="285"/>
      <c r="O1109" s="294"/>
    </row>
    <row r="1110" spans="1:15" ht="12.75">
      <c r="A1110" s="296" t="s">
        <v>59</v>
      </c>
      <c r="B1110" s="167" t="s">
        <v>169</v>
      </c>
      <c r="C1110" s="297">
        <v>330</v>
      </c>
      <c r="D1110" s="297">
        <v>40</v>
      </c>
      <c r="E1110" s="292">
        <f>(C1110*D1110)/1000</f>
        <v>13.2</v>
      </c>
      <c r="F1110" s="297">
        <v>220</v>
      </c>
      <c r="G1110" s="297">
        <v>40</v>
      </c>
      <c r="H1110" s="292">
        <f>(F1110*G1110)/1000</f>
        <v>8.8</v>
      </c>
      <c r="I1110" s="297">
        <v>110</v>
      </c>
      <c r="J1110" s="297">
        <v>40</v>
      </c>
      <c r="K1110" s="292">
        <f>(I1110*J1110)/1000</f>
        <v>4.4</v>
      </c>
      <c r="L1110" s="298">
        <v>330</v>
      </c>
      <c r="M1110" s="299">
        <v>40</v>
      </c>
      <c r="N1110" s="292">
        <f>(L1110*M1110)/1000</f>
        <v>13.2</v>
      </c>
      <c r="O1110" s="288">
        <f>SUM(E1110,H1110,K1110,N1110)</f>
        <v>39.599999999999994</v>
      </c>
    </row>
    <row r="1111" spans="1:15" ht="12.75">
      <c r="A1111" s="296"/>
      <c r="B1111" s="167"/>
      <c r="C1111" s="52"/>
      <c r="D1111" s="52"/>
      <c r="E1111" s="281"/>
      <c r="F1111" s="52"/>
      <c r="G1111" s="52"/>
      <c r="H1111" s="281"/>
      <c r="I1111" s="52"/>
      <c r="J1111" s="52"/>
      <c r="K1111" s="281"/>
      <c r="L1111" s="155"/>
      <c r="M1111" s="155"/>
      <c r="N1111" s="300"/>
      <c r="O1111" s="301"/>
    </row>
    <row r="1112" spans="1:15" ht="21">
      <c r="A1112" s="167" t="s">
        <v>60</v>
      </c>
      <c r="B1112" s="167"/>
      <c r="C1112" s="52"/>
      <c r="D1112" s="52"/>
      <c r="E1112" s="302">
        <v>0.5</v>
      </c>
      <c r="F1112" s="303"/>
      <c r="G1112" s="303"/>
      <c r="H1112" s="302">
        <v>0.5</v>
      </c>
      <c r="I1112" s="303"/>
      <c r="J1112" s="303"/>
      <c r="K1112" s="302">
        <v>0.5</v>
      </c>
      <c r="L1112" s="304"/>
      <c r="M1112" s="304"/>
      <c r="N1112" s="304">
        <v>0.5</v>
      </c>
      <c r="O1112" s="305">
        <f>SUM(E1112,H1112,K1112,N1112)</f>
        <v>2</v>
      </c>
    </row>
    <row r="1113" spans="1:15" ht="12.75">
      <c r="A1113" s="362" t="s">
        <v>61</v>
      </c>
      <c r="B1113" s="363"/>
      <c r="C1113" s="363"/>
      <c r="D1113" s="364"/>
      <c r="E1113" s="158"/>
      <c r="F1113" s="158"/>
      <c r="G1113" s="158"/>
      <c r="H1113" s="158"/>
      <c r="I1113" s="158"/>
      <c r="J1113" s="158"/>
      <c r="K1113" s="158"/>
      <c r="L1113" s="158"/>
      <c r="M1113" s="158"/>
      <c r="N1113" s="158"/>
      <c r="O1113" s="158"/>
    </row>
    <row r="1114" spans="1:15" ht="22.5">
      <c r="A1114" s="52" t="s">
        <v>62</v>
      </c>
      <c r="B1114" s="167" t="s">
        <v>63</v>
      </c>
      <c r="C1114" s="297">
        <v>14.65</v>
      </c>
      <c r="D1114" s="297">
        <v>4.38</v>
      </c>
      <c r="E1114" s="302">
        <f>C1114*D1114</f>
        <v>64.167</v>
      </c>
      <c r="F1114" s="297">
        <v>9.8</v>
      </c>
      <c r="G1114" s="297">
        <v>4.38</v>
      </c>
      <c r="H1114" s="302">
        <f>F1114*G1114</f>
        <v>42.924</v>
      </c>
      <c r="I1114" s="297">
        <v>5.84</v>
      </c>
      <c r="J1114" s="297">
        <v>4.39</v>
      </c>
      <c r="K1114" s="302">
        <f>I1114*J1114</f>
        <v>25.6376</v>
      </c>
      <c r="L1114" s="307">
        <v>18.61</v>
      </c>
      <c r="M1114" s="303">
        <v>4.38</v>
      </c>
      <c r="N1114" s="302">
        <f>L1114*M1114</f>
        <v>81.5118</v>
      </c>
      <c r="O1114" s="308">
        <f>E1114+H1114+K1114+N1114</f>
        <v>214.2404</v>
      </c>
    </row>
    <row r="1115" spans="1:15" ht="22.5">
      <c r="A1115" s="52" t="s">
        <v>64</v>
      </c>
      <c r="B1115" s="167" t="s">
        <v>65</v>
      </c>
      <c r="C1115" s="297">
        <v>292.5</v>
      </c>
      <c r="D1115" s="297">
        <v>2.222</v>
      </c>
      <c r="E1115" s="302">
        <f>C1115*D1115</f>
        <v>649.935</v>
      </c>
      <c r="F1115" s="297">
        <v>46.58</v>
      </c>
      <c r="G1115" s="297">
        <v>2.222</v>
      </c>
      <c r="H1115" s="302">
        <f>F1115*G1115</f>
        <v>103.50076</v>
      </c>
      <c r="I1115" s="297"/>
      <c r="J1115" s="297"/>
      <c r="K1115" s="302">
        <f>I1115*J1115</f>
        <v>0</v>
      </c>
      <c r="L1115" s="307">
        <v>229.92</v>
      </c>
      <c r="M1115" s="303">
        <v>2.222</v>
      </c>
      <c r="N1115" s="302">
        <f>L1115*M1115</f>
        <v>510.88223999999997</v>
      </c>
      <c r="O1115" s="308">
        <f>E1115+H1115+K1115+N1115</f>
        <v>1264.318</v>
      </c>
    </row>
    <row r="1116" spans="1:15" ht="45">
      <c r="A1116" s="52" t="s">
        <v>66</v>
      </c>
      <c r="B1116" s="167" t="s">
        <v>65</v>
      </c>
      <c r="C1116" s="297"/>
      <c r="D1116" s="297"/>
      <c r="E1116" s="302">
        <f>C1116*D1116</f>
        <v>0</v>
      </c>
      <c r="F1116" s="297"/>
      <c r="G1116" s="297"/>
      <c r="H1116" s="302">
        <f>F1116*G1116</f>
        <v>0</v>
      </c>
      <c r="I1116" s="297"/>
      <c r="J1116" s="297"/>
      <c r="K1116" s="302">
        <f>I1116*J1116</f>
        <v>0</v>
      </c>
      <c r="L1116" s="307"/>
      <c r="M1116" s="303"/>
      <c r="N1116" s="302">
        <f>L1116*M1116</f>
        <v>0</v>
      </c>
      <c r="O1116" s="308">
        <f>E1116+H1116+K1116+N1116</f>
        <v>0</v>
      </c>
    </row>
    <row r="1117" spans="1:15" ht="22.5">
      <c r="A1117" s="52" t="s">
        <v>67</v>
      </c>
      <c r="B1117" s="167" t="s">
        <v>32</v>
      </c>
      <c r="C1117" s="297">
        <v>306.68</v>
      </c>
      <c r="D1117" s="297">
        <v>0.03</v>
      </c>
      <c r="E1117" s="302">
        <f>C1117*D1117</f>
        <v>9.2004</v>
      </c>
      <c r="F1117" s="297">
        <v>306.67</v>
      </c>
      <c r="G1117" s="297">
        <v>0.03</v>
      </c>
      <c r="H1117" s="302">
        <f>F1117*G1117</f>
        <v>9.2001</v>
      </c>
      <c r="I1117" s="297">
        <v>306.68</v>
      </c>
      <c r="J1117" s="297">
        <v>0.03</v>
      </c>
      <c r="K1117" s="302">
        <f>I1117*J1117</f>
        <v>9.2004</v>
      </c>
      <c r="L1117" s="297">
        <v>306.67</v>
      </c>
      <c r="M1117" s="297">
        <v>0.029</v>
      </c>
      <c r="N1117" s="302">
        <f>L1117*M1117</f>
        <v>8.89343</v>
      </c>
      <c r="O1117" s="308">
        <f>E1117+H1117+K1117+N1117</f>
        <v>36.494330000000005</v>
      </c>
    </row>
    <row r="1118" spans="1:15" ht="22.5">
      <c r="A1118" s="52" t="s">
        <v>68</v>
      </c>
      <c r="B1118" s="167" t="s">
        <v>32</v>
      </c>
      <c r="C1118" s="297">
        <v>203.65</v>
      </c>
      <c r="D1118" s="297">
        <v>0.0172</v>
      </c>
      <c r="E1118" s="302">
        <f>C1118*D1118</f>
        <v>3.50278</v>
      </c>
      <c r="F1118" s="297">
        <v>203.65</v>
      </c>
      <c r="G1118" s="297">
        <v>0.0175</v>
      </c>
      <c r="H1118" s="302">
        <f>F1118*G1118</f>
        <v>3.5638750000000003</v>
      </c>
      <c r="I1118" s="297">
        <v>203.65</v>
      </c>
      <c r="J1118" s="297">
        <v>0.0172</v>
      </c>
      <c r="K1118" s="302">
        <f>I1118*J1118</f>
        <v>3.50278</v>
      </c>
      <c r="L1118" s="303">
        <v>203.65</v>
      </c>
      <c r="M1118" s="303">
        <v>0.017</v>
      </c>
      <c r="N1118" s="302">
        <f>L1118*M1118</f>
        <v>3.4620500000000005</v>
      </c>
      <c r="O1118" s="308">
        <f>E1118+H1118+K1118+N1118</f>
        <v>14.031485</v>
      </c>
    </row>
    <row r="1119" spans="1:15" ht="52.5">
      <c r="A1119" s="291" t="s">
        <v>69</v>
      </c>
      <c r="B1119" s="309" t="s">
        <v>1</v>
      </c>
      <c r="C1119" s="157"/>
      <c r="D1119" s="157"/>
      <c r="E1119" s="286">
        <f>E1114+E1115+E1116+E1117+E1118</f>
        <v>726.80518</v>
      </c>
      <c r="F1119" s="286"/>
      <c r="G1119" s="286"/>
      <c r="H1119" s="286">
        <f>H1114+H1115+H1116+H1117+H1118</f>
        <v>159.18873499999998</v>
      </c>
      <c r="I1119" s="286"/>
      <c r="J1119" s="286"/>
      <c r="K1119" s="286">
        <f>K1114+K1115+K1116+K1117+K1118</f>
        <v>38.34078</v>
      </c>
      <c r="L1119" s="286"/>
      <c r="M1119" s="286"/>
      <c r="N1119" s="286">
        <f>N1114+N1115+N1116+N1117+N1118</f>
        <v>604.7495199999998</v>
      </c>
      <c r="O1119" s="286">
        <f>O1114+O1115+O1116+O1117+O1118</f>
        <v>1529.0842149999999</v>
      </c>
    </row>
    <row r="1120" spans="1:15" ht="12.75">
      <c r="A1120" s="352" t="s">
        <v>554</v>
      </c>
      <c r="B1120" s="365"/>
      <c r="C1120" s="365"/>
      <c r="D1120" s="365"/>
      <c r="E1120" s="365"/>
      <c r="F1120" s="365"/>
      <c r="G1120" s="365"/>
      <c r="H1120" s="365"/>
      <c r="I1120" s="365"/>
      <c r="J1120" s="365"/>
      <c r="K1120" s="365"/>
      <c r="L1120" s="365"/>
      <c r="M1120" s="365"/>
      <c r="N1120" s="365"/>
      <c r="O1120" s="366"/>
    </row>
    <row r="1121" spans="1:15" ht="21">
      <c r="A1121" s="1" t="s">
        <v>555</v>
      </c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ht="12.75">
      <c r="A1122" s="167" t="s">
        <v>70</v>
      </c>
      <c r="B1122" s="167" t="s">
        <v>32</v>
      </c>
      <c r="C1122" s="297"/>
      <c r="D1122" s="297"/>
      <c r="E1122" s="302">
        <f>C1122*D1122</f>
        <v>0</v>
      </c>
      <c r="F1122" s="297"/>
      <c r="G1122" s="297"/>
      <c r="H1122" s="302">
        <f>F1122*G1122</f>
        <v>0</v>
      </c>
      <c r="I1122" s="297"/>
      <c r="J1122" s="297"/>
      <c r="K1122" s="302">
        <f>I1122*J1122</f>
        <v>0</v>
      </c>
      <c r="L1122" s="307"/>
      <c r="M1122" s="303"/>
      <c r="N1122" s="302">
        <f>L1122*M1122</f>
        <v>0</v>
      </c>
      <c r="O1122" s="308">
        <f aca="true" t="shared" si="91" ref="O1122:O1128">E1122+H1122+K1122+N1122</f>
        <v>0</v>
      </c>
    </row>
    <row r="1123" spans="1:15" ht="12.75">
      <c r="A1123" s="167" t="s">
        <v>71</v>
      </c>
      <c r="B1123" s="167" t="s">
        <v>141</v>
      </c>
      <c r="C1123" s="297"/>
      <c r="D1123" s="297"/>
      <c r="E1123" s="302">
        <f>C1123*D1123</f>
        <v>0</v>
      </c>
      <c r="F1123" s="297"/>
      <c r="G1123" s="297"/>
      <c r="H1123" s="302">
        <f>F1123*G1123</f>
        <v>0</v>
      </c>
      <c r="I1123" s="297"/>
      <c r="J1123" s="297"/>
      <c r="K1123" s="302">
        <f>I1123*J1123</f>
        <v>0</v>
      </c>
      <c r="L1123" s="307"/>
      <c r="M1123" s="303"/>
      <c r="N1123" s="302">
        <f>L1123*M1123</f>
        <v>0</v>
      </c>
      <c r="O1123" s="308">
        <f t="shared" si="91"/>
        <v>0</v>
      </c>
    </row>
    <row r="1124" spans="1:15" ht="21">
      <c r="A1124" s="167" t="s">
        <v>556</v>
      </c>
      <c r="B1124" s="167" t="s">
        <v>141</v>
      </c>
      <c r="C1124" s="297">
        <v>5.2</v>
      </c>
      <c r="D1124" s="297"/>
      <c r="E1124" s="302">
        <v>100.36</v>
      </c>
      <c r="F1124" s="297">
        <v>5</v>
      </c>
      <c r="G1124" s="297"/>
      <c r="H1124" s="302">
        <v>96.5</v>
      </c>
      <c r="I1124" s="297">
        <v>3</v>
      </c>
      <c r="J1124" s="297"/>
      <c r="K1124" s="302">
        <v>57.9</v>
      </c>
      <c r="L1124" s="307">
        <v>5.5</v>
      </c>
      <c r="M1124" s="303"/>
      <c r="N1124" s="302">
        <v>106.15</v>
      </c>
      <c r="O1124" s="308">
        <f t="shared" si="91"/>
        <v>360.91</v>
      </c>
    </row>
    <row r="1125" spans="1:15" ht="21">
      <c r="A1125" s="167" t="s">
        <v>557</v>
      </c>
      <c r="B1125" s="167" t="s">
        <v>141</v>
      </c>
      <c r="C1125" s="297">
        <v>0.5</v>
      </c>
      <c r="D1125" s="297"/>
      <c r="E1125" s="302">
        <v>11.2</v>
      </c>
      <c r="F1125" s="297">
        <v>0.5</v>
      </c>
      <c r="G1125" s="297"/>
      <c r="H1125" s="302">
        <v>11.2</v>
      </c>
      <c r="I1125" s="297">
        <v>0.5</v>
      </c>
      <c r="J1125" s="297"/>
      <c r="K1125" s="302">
        <v>11.2</v>
      </c>
      <c r="L1125" s="307">
        <v>0.5</v>
      </c>
      <c r="M1125" s="303"/>
      <c r="N1125" s="302">
        <v>11.2</v>
      </c>
      <c r="O1125" s="308">
        <f t="shared" si="91"/>
        <v>44.8</v>
      </c>
    </row>
    <row r="1126" spans="1:15" ht="21">
      <c r="A1126" s="167" t="s">
        <v>633</v>
      </c>
      <c r="B1126" s="167" t="s">
        <v>141</v>
      </c>
      <c r="C1126" s="297">
        <v>2.25</v>
      </c>
      <c r="D1126" s="297"/>
      <c r="E1126" s="302">
        <v>43.65</v>
      </c>
      <c r="F1126" s="297">
        <v>2</v>
      </c>
      <c r="G1126" s="297"/>
      <c r="H1126" s="302">
        <v>38.8</v>
      </c>
      <c r="I1126" s="297">
        <v>0.6</v>
      </c>
      <c r="J1126" s="297"/>
      <c r="K1126" s="302">
        <v>11.64</v>
      </c>
      <c r="L1126" s="307">
        <v>2.25</v>
      </c>
      <c r="M1126" s="303"/>
      <c r="N1126" s="302">
        <v>43.65</v>
      </c>
      <c r="O1126" s="308">
        <f t="shared" si="91"/>
        <v>137.73999999999998</v>
      </c>
    </row>
    <row r="1127" spans="1:15" ht="31.5">
      <c r="A1127" s="167" t="s">
        <v>75</v>
      </c>
      <c r="B1127" s="167" t="s">
        <v>169</v>
      </c>
      <c r="C1127" s="297">
        <v>80</v>
      </c>
      <c r="D1127" s="297"/>
      <c r="E1127" s="302">
        <v>8.48</v>
      </c>
      <c r="F1127" s="297">
        <v>80</v>
      </c>
      <c r="G1127" s="297"/>
      <c r="H1127" s="302">
        <v>8.48</v>
      </c>
      <c r="I1127" s="297">
        <v>80</v>
      </c>
      <c r="J1127" s="297"/>
      <c r="K1127" s="302">
        <v>8.48</v>
      </c>
      <c r="L1127" s="307">
        <v>80</v>
      </c>
      <c r="M1127" s="303"/>
      <c r="N1127" s="302">
        <v>8.48</v>
      </c>
      <c r="O1127" s="308">
        <f t="shared" si="91"/>
        <v>33.92</v>
      </c>
    </row>
    <row r="1128" spans="1:15" ht="21">
      <c r="A1128" s="167" t="s">
        <v>558</v>
      </c>
      <c r="B1128" s="167" t="s">
        <v>169</v>
      </c>
      <c r="C1128" s="297">
        <v>20</v>
      </c>
      <c r="D1128" s="297"/>
      <c r="E1128" s="302">
        <v>2</v>
      </c>
      <c r="F1128" s="297">
        <v>20</v>
      </c>
      <c r="G1128" s="297"/>
      <c r="H1128" s="302">
        <v>2</v>
      </c>
      <c r="I1128" s="297">
        <v>20</v>
      </c>
      <c r="J1128" s="297"/>
      <c r="K1128" s="302">
        <v>2</v>
      </c>
      <c r="L1128" s="307">
        <v>20</v>
      </c>
      <c r="M1128" s="307"/>
      <c r="N1128" s="302">
        <v>2</v>
      </c>
      <c r="O1128" s="308">
        <f t="shared" si="91"/>
        <v>8</v>
      </c>
    </row>
    <row r="1129" spans="1:15" ht="31.5">
      <c r="A1129" s="167" t="s">
        <v>559</v>
      </c>
      <c r="B1129" s="167"/>
      <c r="C1129" s="297"/>
      <c r="D1129" s="297"/>
      <c r="E1129" s="302">
        <f>SUM(E1122:E1128)</f>
        <v>165.69</v>
      </c>
      <c r="F1129" s="297"/>
      <c r="G1129" s="297"/>
      <c r="H1129" s="302">
        <f>SUM(H1122:H1128)</f>
        <v>156.98</v>
      </c>
      <c r="I1129" s="297"/>
      <c r="J1129" s="297"/>
      <c r="K1129" s="302">
        <f>SUM(K1122:K1128)</f>
        <v>91.22</v>
      </c>
      <c r="L1129" s="307"/>
      <c r="M1129" s="307"/>
      <c r="N1129" s="302">
        <f>SUM(N1122:N1128)</f>
        <v>171.48</v>
      </c>
      <c r="O1129" s="308">
        <f>SUM(O1122:O1128)</f>
        <v>585.37</v>
      </c>
    </row>
    <row r="1130" spans="1:15" ht="12.75">
      <c r="A1130" s="167"/>
      <c r="B1130" s="167"/>
      <c r="C1130" s="167"/>
      <c r="D1130" s="167"/>
      <c r="E1130" s="310"/>
      <c r="F1130" s="167"/>
      <c r="G1130" s="167"/>
      <c r="H1130" s="167"/>
      <c r="I1130" s="167"/>
      <c r="J1130" s="167"/>
      <c r="K1130" s="310"/>
      <c r="L1130" s="310"/>
      <c r="M1130" s="310"/>
      <c r="N1130" s="310"/>
      <c r="O1130" s="311"/>
    </row>
    <row r="1131" spans="1:15" ht="12.75">
      <c r="A1131" s="167" t="s">
        <v>560</v>
      </c>
      <c r="B1131" s="167" t="s">
        <v>561</v>
      </c>
      <c r="C1131" s="52"/>
      <c r="D1131" s="52"/>
      <c r="E1131" s="302">
        <v>119</v>
      </c>
      <c r="F1131" s="160"/>
      <c r="G1131" s="160"/>
      <c r="H1131" s="168">
        <v>125</v>
      </c>
      <c r="I1131" s="160"/>
      <c r="J1131" s="160"/>
      <c r="K1131" s="168"/>
      <c r="L1131" s="160"/>
      <c r="M1131" s="160"/>
      <c r="N1131" s="168"/>
      <c r="O1131" s="308">
        <f>E1131+H1131+K1131+N1131</f>
        <v>244</v>
      </c>
    </row>
    <row r="1132" spans="1:15" ht="12.75">
      <c r="A1132" s="167"/>
      <c r="B1132" s="167"/>
      <c r="C1132" s="52"/>
      <c r="D1132" s="52"/>
      <c r="E1132" s="302"/>
      <c r="F1132" s="160"/>
      <c r="G1132" s="160"/>
      <c r="H1132" s="168"/>
      <c r="I1132" s="160"/>
      <c r="J1132" s="160"/>
      <c r="K1132" s="168"/>
      <c r="L1132" s="160"/>
      <c r="M1132" s="160"/>
      <c r="N1132" s="168"/>
      <c r="O1132" s="308"/>
    </row>
    <row r="1133" spans="1:15" ht="31.5">
      <c r="A1133" s="167" t="s">
        <v>634</v>
      </c>
      <c r="B1133" s="167"/>
      <c r="C1133" s="52"/>
      <c r="D1133" s="52"/>
      <c r="E1133" s="302"/>
      <c r="F1133" s="160"/>
      <c r="G1133" s="160"/>
      <c r="H1133" s="168"/>
      <c r="I1133" s="160"/>
      <c r="J1133" s="160"/>
      <c r="K1133" s="168"/>
      <c r="L1133" s="160"/>
      <c r="M1133" s="160"/>
      <c r="N1133" s="168"/>
      <c r="O1133" s="308"/>
    </row>
    <row r="1134" spans="1:15" ht="21">
      <c r="A1134" s="167" t="s">
        <v>635</v>
      </c>
      <c r="B1134" s="167" t="s">
        <v>22</v>
      </c>
      <c r="C1134" s="297">
        <v>1</v>
      </c>
      <c r="D1134" s="52"/>
      <c r="E1134" s="302">
        <v>1300</v>
      </c>
      <c r="F1134" s="160"/>
      <c r="G1134" s="160"/>
      <c r="H1134" s="168"/>
      <c r="I1134" s="160"/>
      <c r="J1134" s="160"/>
      <c r="K1134" s="168"/>
      <c r="L1134" s="160"/>
      <c r="M1134" s="160"/>
      <c r="N1134" s="168"/>
      <c r="O1134" s="308">
        <f>E1134+H1134+K1134+N1134</f>
        <v>1300</v>
      </c>
    </row>
    <row r="1135" spans="1:15" ht="12.75">
      <c r="A1135" s="167"/>
      <c r="B1135" s="167"/>
      <c r="C1135" s="52"/>
      <c r="D1135" s="52"/>
      <c r="E1135" s="302"/>
      <c r="F1135" s="52"/>
      <c r="G1135" s="52"/>
      <c r="H1135" s="52"/>
      <c r="I1135" s="52"/>
      <c r="J1135" s="52"/>
      <c r="K1135" s="52"/>
      <c r="L1135" s="52"/>
      <c r="M1135" s="52"/>
      <c r="N1135" s="52"/>
      <c r="O1135" s="316"/>
    </row>
    <row r="1136" spans="1:15" ht="21">
      <c r="A1136" s="167" t="s">
        <v>562</v>
      </c>
      <c r="B1136" s="167"/>
      <c r="C1136" s="167"/>
      <c r="D1136" s="167"/>
      <c r="E1136" s="310"/>
      <c r="F1136" s="167"/>
      <c r="G1136" s="167"/>
      <c r="H1136" s="310"/>
      <c r="I1136" s="167"/>
      <c r="J1136" s="167"/>
      <c r="K1136" s="310"/>
      <c r="L1136" s="310"/>
      <c r="M1136" s="310"/>
      <c r="N1136" s="310"/>
      <c r="O1136" s="157"/>
    </row>
    <row r="1137" spans="1:15" ht="12.75">
      <c r="A1137" s="52" t="s">
        <v>563</v>
      </c>
      <c r="B1137" s="167" t="s">
        <v>333</v>
      </c>
      <c r="C1137" s="297"/>
      <c r="D1137" s="297"/>
      <c r="E1137" s="292">
        <f aca="true" t="shared" si="92" ref="E1137:E1143">(C1137*D1137)/1000</f>
        <v>0</v>
      </c>
      <c r="F1137" s="297"/>
      <c r="G1137" s="297"/>
      <c r="H1137" s="292">
        <f aca="true" t="shared" si="93" ref="H1137:H1143">(F1137*G1137)/1000</f>
        <v>0</v>
      </c>
      <c r="I1137" s="297">
        <v>200</v>
      </c>
      <c r="J1137" s="297">
        <v>80</v>
      </c>
      <c r="K1137" s="292">
        <f aca="true" t="shared" si="94" ref="K1137:K1143">(I1137*J1137)/1000</f>
        <v>16</v>
      </c>
      <c r="L1137" s="298"/>
      <c r="M1137" s="298"/>
      <c r="N1137" s="292">
        <f aca="true" t="shared" si="95" ref="N1137:N1143">(L1137*M1137)/1000</f>
        <v>0</v>
      </c>
      <c r="O1137" s="308">
        <f aca="true" t="shared" si="96" ref="O1137:O1144">E1137+H1137+K1137+N1137</f>
        <v>16</v>
      </c>
    </row>
    <row r="1138" spans="1:15" ht="22.5">
      <c r="A1138" s="52" t="s">
        <v>564</v>
      </c>
      <c r="B1138" s="167" t="s">
        <v>9</v>
      </c>
      <c r="C1138" s="297"/>
      <c r="D1138" s="297"/>
      <c r="E1138" s="292">
        <f>(C1138*D1138)/1000</f>
        <v>0</v>
      </c>
      <c r="F1138" s="297"/>
      <c r="G1138" s="297"/>
      <c r="H1138" s="292">
        <f>(F1138*G1138)/1000</f>
        <v>0</v>
      </c>
      <c r="I1138" s="297">
        <v>2</v>
      </c>
      <c r="J1138" s="297">
        <v>250</v>
      </c>
      <c r="K1138" s="292">
        <f>(I1138*J1138)/1000</f>
        <v>0.5</v>
      </c>
      <c r="L1138" s="298"/>
      <c r="M1138" s="298"/>
      <c r="N1138" s="292">
        <f>(L1138*M1138)/1000</f>
        <v>0</v>
      </c>
      <c r="O1138" s="308">
        <f>E1138+H1138+K1138+N1138</f>
        <v>0.5</v>
      </c>
    </row>
    <row r="1139" spans="1:15" ht="12.75">
      <c r="A1139" s="52" t="s">
        <v>565</v>
      </c>
      <c r="B1139" s="167" t="s">
        <v>333</v>
      </c>
      <c r="C1139" s="297">
        <v>15</v>
      </c>
      <c r="D1139" s="297">
        <v>100</v>
      </c>
      <c r="E1139" s="292">
        <f t="shared" si="92"/>
        <v>1.5</v>
      </c>
      <c r="F1139" s="297">
        <v>20</v>
      </c>
      <c r="G1139" s="297">
        <v>100</v>
      </c>
      <c r="H1139" s="292">
        <f t="shared" si="93"/>
        <v>2</v>
      </c>
      <c r="I1139" s="297">
        <v>10</v>
      </c>
      <c r="J1139" s="297">
        <v>100</v>
      </c>
      <c r="K1139" s="292">
        <f t="shared" si="94"/>
        <v>1</v>
      </c>
      <c r="L1139" s="298">
        <v>5</v>
      </c>
      <c r="M1139" s="298">
        <v>100</v>
      </c>
      <c r="N1139" s="292">
        <f t="shared" si="95"/>
        <v>0.5</v>
      </c>
      <c r="O1139" s="308">
        <f t="shared" si="96"/>
        <v>5</v>
      </c>
    </row>
    <row r="1140" spans="1:15" ht="12.75">
      <c r="A1140" s="52" t="s">
        <v>566</v>
      </c>
      <c r="B1140" s="167" t="s">
        <v>365</v>
      </c>
      <c r="C1140" s="297">
        <v>5</v>
      </c>
      <c r="D1140" s="297">
        <v>250</v>
      </c>
      <c r="E1140" s="292">
        <f t="shared" si="92"/>
        <v>1.25</v>
      </c>
      <c r="F1140" s="297">
        <v>5</v>
      </c>
      <c r="G1140" s="297">
        <v>250</v>
      </c>
      <c r="H1140" s="292">
        <f t="shared" si="93"/>
        <v>1.25</v>
      </c>
      <c r="I1140" s="297">
        <v>5</v>
      </c>
      <c r="J1140" s="297">
        <v>250</v>
      </c>
      <c r="K1140" s="292">
        <f t="shared" si="94"/>
        <v>1.25</v>
      </c>
      <c r="L1140" s="298">
        <v>5</v>
      </c>
      <c r="M1140" s="298">
        <v>250</v>
      </c>
      <c r="N1140" s="292">
        <f t="shared" si="95"/>
        <v>1.25</v>
      </c>
      <c r="O1140" s="308">
        <f t="shared" si="96"/>
        <v>5</v>
      </c>
    </row>
    <row r="1141" spans="1:15" ht="12.75">
      <c r="A1141" s="52" t="s">
        <v>567</v>
      </c>
      <c r="B1141" s="167" t="s">
        <v>333</v>
      </c>
      <c r="C1141" s="297">
        <v>200</v>
      </c>
      <c r="D1141" s="297">
        <v>5</v>
      </c>
      <c r="E1141" s="292">
        <f t="shared" si="92"/>
        <v>1</v>
      </c>
      <c r="F1141" s="297">
        <v>200</v>
      </c>
      <c r="G1141" s="297">
        <v>5</v>
      </c>
      <c r="H1141" s="292">
        <f t="shared" si="93"/>
        <v>1</v>
      </c>
      <c r="I1141" s="297">
        <v>200</v>
      </c>
      <c r="J1141" s="297">
        <v>5</v>
      </c>
      <c r="K1141" s="292">
        <f t="shared" si="94"/>
        <v>1</v>
      </c>
      <c r="L1141" s="298"/>
      <c r="M1141" s="298"/>
      <c r="N1141" s="292">
        <f t="shared" si="95"/>
        <v>0</v>
      </c>
      <c r="O1141" s="308">
        <f t="shared" si="96"/>
        <v>3</v>
      </c>
    </row>
    <row r="1142" spans="1:15" ht="12.75">
      <c r="A1142" s="52" t="s">
        <v>636</v>
      </c>
      <c r="B1142" s="167" t="s">
        <v>9</v>
      </c>
      <c r="C1142" s="297"/>
      <c r="D1142" s="297"/>
      <c r="E1142" s="292">
        <f t="shared" si="92"/>
        <v>0</v>
      </c>
      <c r="F1142" s="297"/>
      <c r="G1142" s="297"/>
      <c r="H1142" s="292">
        <f t="shared" si="93"/>
        <v>0</v>
      </c>
      <c r="I1142" s="297">
        <v>10</v>
      </c>
      <c r="J1142" s="297">
        <v>90</v>
      </c>
      <c r="K1142" s="292">
        <f t="shared" si="94"/>
        <v>0.9</v>
      </c>
      <c r="L1142" s="298"/>
      <c r="M1142" s="298"/>
      <c r="N1142" s="292">
        <f t="shared" si="95"/>
        <v>0</v>
      </c>
      <c r="O1142" s="308">
        <f t="shared" si="96"/>
        <v>0.9</v>
      </c>
    </row>
    <row r="1143" spans="1:15" ht="12.75">
      <c r="A1143" s="52" t="s">
        <v>637</v>
      </c>
      <c r="B1143" s="167" t="s">
        <v>9</v>
      </c>
      <c r="C1143" s="297"/>
      <c r="D1143" s="297"/>
      <c r="E1143" s="292">
        <f t="shared" si="92"/>
        <v>0</v>
      </c>
      <c r="F1143" s="297"/>
      <c r="G1143" s="297"/>
      <c r="H1143" s="292">
        <f t="shared" si="93"/>
        <v>0</v>
      </c>
      <c r="I1143" s="297">
        <v>10</v>
      </c>
      <c r="J1143" s="297">
        <v>35</v>
      </c>
      <c r="K1143" s="292">
        <f t="shared" si="94"/>
        <v>0.35</v>
      </c>
      <c r="L1143" s="298"/>
      <c r="M1143" s="298"/>
      <c r="N1143" s="292">
        <f t="shared" si="95"/>
        <v>0</v>
      </c>
      <c r="O1143" s="308">
        <f t="shared" si="96"/>
        <v>0.35</v>
      </c>
    </row>
    <row r="1144" spans="1:15" ht="33.75">
      <c r="A1144" s="143" t="s">
        <v>569</v>
      </c>
      <c r="B1144" s="167" t="s">
        <v>561</v>
      </c>
      <c r="C1144" s="167"/>
      <c r="D1144" s="167"/>
      <c r="E1144" s="312">
        <v>10</v>
      </c>
      <c r="F1144" s="313"/>
      <c r="G1144" s="313"/>
      <c r="H1144" s="312">
        <v>10</v>
      </c>
      <c r="I1144" s="313"/>
      <c r="J1144" s="313"/>
      <c r="K1144" s="312">
        <v>10</v>
      </c>
      <c r="L1144" s="312"/>
      <c r="M1144" s="312"/>
      <c r="N1144" s="312">
        <v>10</v>
      </c>
      <c r="O1144" s="308">
        <f t="shared" si="96"/>
        <v>40</v>
      </c>
    </row>
    <row r="1145" spans="1:15" ht="32.25">
      <c r="A1145" s="314" t="s">
        <v>78</v>
      </c>
      <c r="B1145" s="309" t="s">
        <v>1</v>
      </c>
      <c r="C1145" s="309"/>
      <c r="D1145" s="309"/>
      <c r="E1145" s="315">
        <f>SUM(E1137:E1144)</f>
        <v>13.75</v>
      </c>
      <c r="F1145" s="315"/>
      <c r="G1145" s="315"/>
      <c r="H1145" s="315">
        <f>SUM(H1137:H1144)</f>
        <v>14.25</v>
      </c>
      <c r="I1145" s="315"/>
      <c r="J1145" s="315"/>
      <c r="K1145" s="315">
        <f>SUM(K1137:K1144)</f>
        <v>31</v>
      </c>
      <c r="L1145" s="315"/>
      <c r="M1145" s="315"/>
      <c r="N1145" s="315">
        <f>SUM(N1137:N1144)</f>
        <v>11.75</v>
      </c>
      <c r="O1145" s="315">
        <f>SUM(O1137:O1144)</f>
        <v>70.75</v>
      </c>
    </row>
    <row r="1146" spans="1:15" ht="21">
      <c r="A1146" s="1" t="s">
        <v>79</v>
      </c>
      <c r="B1146" s="167"/>
      <c r="C1146" s="158"/>
      <c r="D1146" s="158"/>
      <c r="E1146" s="158"/>
      <c r="F1146" s="158"/>
      <c r="G1146" s="158"/>
      <c r="H1146" s="158"/>
      <c r="I1146" s="158"/>
      <c r="J1146" s="158"/>
      <c r="K1146" s="158"/>
      <c r="L1146" s="158"/>
      <c r="M1146" s="158"/>
      <c r="N1146" s="158"/>
      <c r="O1146" s="157"/>
    </row>
    <row r="1147" spans="1:15" ht="22.5">
      <c r="A1147" s="143" t="s">
        <v>570</v>
      </c>
      <c r="B1147" s="167" t="s">
        <v>561</v>
      </c>
      <c r="C1147" s="158">
        <v>5</v>
      </c>
      <c r="D1147" s="158"/>
      <c r="E1147" s="316">
        <v>100</v>
      </c>
      <c r="F1147" s="158">
        <v>5</v>
      </c>
      <c r="G1147" s="158"/>
      <c r="H1147" s="316">
        <v>100</v>
      </c>
      <c r="I1147" s="158"/>
      <c r="J1147" s="158"/>
      <c r="K1147" s="158"/>
      <c r="L1147" s="158"/>
      <c r="M1147" s="158"/>
      <c r="N1147" s="316"/>
      <c r="O1147" s="308">
        <f aca="true" t="shared" si="97" ref="O1147:O1152">E1147+H1147+K1147+N1147</f>
        <v>200</v>
      </c>
    </row>
    <row r="1148" spans="1:15" ht="33.75">
      <c r="A1148" s="143" t="s">
        <v>571</v>
      </c>
      <c r="B1148" s="167" t="s">
        <v>561</v>
      </c>
      <c r="C1148" s="158">
        <v>2</v>
      </c>
      <c r="D1148" s="158"/>
      <c r="E1148" s="316">
        <v>16</v>
      </c>
      <c r="F1148" s="158"/>
      <c r="G1148" s="158"/>
      <c r="H1148" s="158"/>
      <c r="I1148" s="158"/>
      <c r="J1148" s="158"/>
      <c r="K1148" s="158"/>
      <c r="L1148" s="158"/>
      <c r="M1148" s="158"/>
      <c r="N1148" s="316"/>
      <c r="O1148" s="308">
        <f t="shared" si="97"/>
        <v>16</v>
      </c>
    </row>
    <row r="1149" spans="1:15" ht="22.5">
      <c r="A1149" s="143" t="s">
        <v>638</v>
      </c>
      <c r="B1149" s="167" t="s">
        <v>561</v>
      </c>
      <c r="C1149" s="158">
        <v>2</v>
      </c>
      <c r="D1149" s="158"/>
      <c r="E1149" s="316">
        <v>4</v>
      </c>
      <c r="F1149" s="158"/>
      <c r="G1149" s="158"/>
      <c r="H1149" s="158"/>
      <c r="I1149" s="158"/>
      <c r="J1149" s="158"/>
      <c r="K1149" s="158"/>
      <c r="L1149" s="158"/>
      <c r="M1149" s="158"/>
      <c r="N1149" s="316"/>
      <c r="O1149" s="308">
        <f t="shared" si="97"/>
        <v>4</v>
      </c>
    </row>
    <row r="1150" spans="1:15" ht="45">
      <c r="A1150" s="143" t="s">
        <v>639</v>
      </c>
      <c r="B1150" s="167" t="s">
        <v>561</v>
      </c>
      <c r="C1150" s="158">
        <v>1</v>
      </c>
      <c r="D1150" s="158"/>
      <c r="E1150" s="316">
        <v>45</v>
      </c>
      <c r="F1150" s="158">
        <v>1</v>
      </c>
      <c r="G1150" s="158"/>
      <c r="H1150" s="316">
        <v>45</v>
      </c>
      <c r="I1150" s="158"/>
      <c r="J1150" s="158"/>
      <c r="K1150" s="158"/>
      <c r="L1150" s="158"/>
      <c r="M1150" s="158"/>
      <c r="N1150" s="316"/>
      <c r="O1150" s="308">
        <f t="shared" si="97"/>
        <v>90</v>
      </c>
    </row>
    <row r="1151" spans="1:15" ht="33.75">
      <c r="A1151" s="143" t="s">
        <v>640</v>
      </c>
      <c r="B1151" s="167" t="s">
        <v>561</v>
      </c>
      <c r="C1151" s="158">
        <v>2</v>
      </c>
      <c r="D1151" s="158"/>
      <c r="E1151" s="316">
        <v>6</v>
      </c>
      <c r="F1151" s="158"/>
      <c r="G1151" s="158"/>
      <c r="H1151" s="158"/>
      <c r="I1151" s="158"/>
      <c r="J1151" s="158"/>
      <c r="K1151" s="158"/>
      <c r="L1151" s="158"/>
      <c r="M1151" s="158"/>
      <c r="N1151" s="316"/>
      <c r="O1151" s="308">
        <f t="shared" si="97"/>
        <v>6</v>
      </c>
    </row>
    <row r="1152" spans="1:15" ht="33.75">
      <c r="A1152" s="143" t="s">
        <v>641</v>
      </c>
      <c r="B1152" s="167" t="s">
        <v>561</v>
      </c>
      <c r="C1152" s="158">
        <v>1</v>
      </c>
      <c r="D1152" s="158"/>
      <c r="E1152" s="316">
        <v>16</v>
      </c>
      <c r="F1152" s="158"/>
      <c r="G1152" s="158"/>
      <c r="H1152" s="158"/>
      <c r="I1152" s="158"/>
      <c r="J1152" s="158"/>
      <c r="K1152" s="158"/>
      <c r="L1152" s="158"/>
      <c r="M1152" s="158"/>
      <c r="N1152" s="316"/>
      <c r="O1152" s="308">
        <f t="shared" si="97"/>
        <v>16</v>
      </c>
    </row>
    <row r="1153" spans="1:15" ht="31.5">
      <c r="A1153" s="1" t="s">
        <v>176</v>
      </c>
      <c r="B1153" s="317" t="s">
        <v>1</v>
      </c>
      <c r="C1153" s="158"/>
      <c r="D1153" s="158"/>
      <c r="E1153" s="286">
        <f>SUM(E1147:E1152)</f>
        <v>187</v>
      </c>
      <c r="F1153" s="104"/>
      <c r="G1153" s="104"/>
      <c r="H1153" s="308">
        <f>SUM(H1147:H1152)</f>
        <v>145</v>
      </c>
      <c r="I1153" s="104"/>
      <c r="J1153" s="104"/>
      <c r="K1153" s="318"/>
      <c r="L1153" s="318"/>
      <c r="M1153" s="318"/>
      <c r="N1153" s="318"/>
      <c r="O1153" s="315">
        <f>SUM(O1147:O1152)</f>
        <v>332</v>
      </c>
    </row>
    <row r="1154" spans="1:15" ht="12.75">
      <c r="A1154" s="1"/>
      <c r="B1154" s="133"/>
      <c r="C1154" s="158"/>
      <c r="D1154" s="158"/>
      <c r="E1154" s="285"/>
      <c r="F1154" s="104"/>
      <c r="G1154" s="104"/>
      <c r="H1154" s="104"/>
      <c r="I1154" s="104"/>
      <c r="J1154" s="104"/>
      <c r="K1154" s="318"/>
      <c r="L1154" s="318"/>
      <c r="M1154" s="318"/>
      <c r="N1154" s="318"/>
      <c r="O1154" s="315"/>
    </row>
    <row r="1155" spans="1:15" ht="12.75">
      <c r="A1155" s="352" t="s">
        <v>80</v>
      </c>
      <c r="B1155" s="363"/>
      <c r="C1155" s="363"/>
      <c r="D1155" s="363"/>
      <c r="E1155" s="364"/>
      <c r="F1155" s="158"/>
      <c r="G1155" s="158"/>
      <c r="H1155" s="158"/>
      <c r="I1155" s="158"/>
      <c r="J1155" s="158"/>
      <c r="K1155" s="158"/>
      <c r="L1155" s="158"/>
      <c r="M1155" s="158"/>
      <c r="N1155" s="158"/>
      <c r="O1155" s="158"/>
    </row>
    <row r="1156" spans="1:15" ht="12.75">
      <c r="A1156" s="319" t="s">
        <v>2</v>
      </c>
      <c r="B1156" s="280" t="s">
        <v>572</v>
      </c>
      <c r="C1156" s="306">
        <v>15</v>
      </c>
      <c r="D1156" s="104">
        <v>100</v>
      </c>
      <c r="E1156" s="292">
        <f aca="true" t="shared" si="98" ref="E1156:E1163">(C1156*D1156)/1000</f>
        <v>1.5</v>
      </c>
      <c r="F1156" s="306">
        <v>15</v>
      </c>
      <c r="G1156" s="104">
        <v>100</v>
      </c>
      <c r="H1156" s="292">
        <f aca="true" t="shared" si="99" ref="H1156:H1163">(F1156*G1156)/1000</f>
        <v>1.5</v>
      </c>
      <c r="I1156" s="306">
        <v>12</v>
      </c>
      <c r="J1156" s="104">
        <v>100</v>
      </c>
      <c r="K1156" s="292">
        <f aca="true" t="shared" si="100" ref="K1156:K1163">(I1156*J1156)/1000</f>
        <v>1.2</v>
      </c>
      <c r="L1156" s="306">
        <v>15</v>
      </c>
      <c r="M1156" s="104">
        <v>100</v>
      </c>
      <c r="N1156" s="292">
        <f aca="true" t="shared" si="101" ref="N1156:N1163">(L1156*M1156)/1000</f>
        <v>1.5</v>
      </c>
      <c r="O1156" s="308">
        <f aca="true" t="shared" si="102" ref="O1156:O1194">E1156+H1156+K1156+N1156</f>
        <v>5.7</v>
      </c>
    </row>
    <row r="1157" spans="1:15" ht="12.75">
      <c r="A1157" s="319" t="s">
        <v>573</v>
      </c>
      <c r="B1157" s="280" t="s">
        <v>9</v>
      </c>
      <c r="C1157" s="306">
        <v>6</v>
      </c>
      <c r="D1157" s="104">
        <v>100</v>
      </c>
      <c r="E1157" s="292">
        <f t="shared" si="98"/>
        <v>0.6</v>
      </c>
      <c r="F1157" s="306">
        <v>6</v>
      </c>
      <c r="G1157" s="104">
        <v>100</v>
      </c>
      <c r="H1157" s="292">
        <f t="shared" si="99"/>
        <v>0.6</v>
      </c>
      <c r="I1157" s="306">
        <v>6</v>
      </c>
      <c r="J1157" s="104">
        <v>100</v>
      </c>
      <c r="K1157" s="292">
        <f t="shared" si="100"/>
        <v>0.6</v>
      </c>
      <c r="L1157" s="306">
        <v>6</v>
      </c>
      <c r="M1157" s="104">
        <v>100</v>
      </c>
      <c r="N1157" s="292">
        <f t="shared" si="101"/>
        <v>0.6</v>
      </c>
      <c r="O1157" s="308">
        <f t="shared" si="102"/>
        <v>2.4</v>
      </c>
    </row>
    <row r="1158" spans="1:15" ht="12.75">
      <c r="A1158" s="319" t="s">
        <v>6</v>
      </c>
      <c r="B1158" s="280" t="s">
        <v>9</v>
      </c>
      <c r="C1158" s="306">
        <v>20</v>
      </c>
      <c r="D1158" s="104">
        <v>33</v>
      </c>
      <c r="E1158" s="292">
        <f t="shared" si="98"/>
        <v>0.66</v>
      </c>
      <c r="F1158" s="306">
        <v>30</v>
      </c>
      <c r="G1158" s="104">
        <v>33</v>
      </c>
      <c r="H1158" s="292">
        <f t="shared" si="99"/>
        <v>0.99</v>
      </c>
      <c r="I1158" s="306">
        <v>30</v>
      </c>
      <c r="J1158" s="104">
        <v>33</v>
      </c>
      <c r="K1158" s="292">
        <f t="shared" si="100"/>
        <v>0.99</v>
      </c>
      <c r="L1158" s="306">
        <v>20</v>
      </c>
      <c r="M1158" s="104">
        <v>33</v>
      </c>
      <c r="N1158" s="292">
        <f t="shared" si="101"/>
        <v>0.66</v>
      </c>
      <c r="O1158" s="308">
        <f t="shared" si="102"/>
        <v>3.3</v>
      </c>
    </row>
    <row r="1159" spans="1:15" ht="12.75">
      <c r="A1159" s="319" t="s">
        <v>574</v>
      </c>
      <c r="B1159" s="280" t="s">
        <v>572</v>
      </c>
      <c r="C1159" s="306">
        <v>10</v>
      </c>
      <c r="D1159" s="104">
        <v>10</v>
      </c>
      <c r="E1159" s="292">
        <f t="shared" si="98"/>
        <v>0.1</v>
      </c>
      <c r="F1159" s="306">
        <v>10</v>
      </c>
      <c r="G1159" s="104">
        <v>10</v>
      </c>
      <c r="H1159" s="292">
        <f t="shared" si="99"/>
        <v>0.1</v>
      </c>
      <c r="I1159" s="306">
        <v>10</v>
      </c>
      <c r="J1159" s="104">
        <v>10</v>
      </c>
      <c r="K1159" s="292">
        <f t="shared" si="100"/>
        <v>0.1</v>
      </c>
      <c r="L1159" s="306">
        <v>10</v>
      </c>
      <c r="M1159" s="104">
        <v>10</v>
      </c>
      <c r="N1159" s="292">
        <f t="shared" si="101"/>
        <v>0.1</v>
      </c>
      <c r="O1159" s="308">
        <f t="shared" si="102"/>
        <v>0.4</v>
      </c>
    </row>
    <row r="1160" spans="1:15" ht="12.75">
      <c r="A1160" s="319" t="s">
        <v>575</v>
      </c>
      <c r="B1160" s="280" t="s">
        <v>9</v>
      </c>
      <c r="C1160" s="306">
        <v>15</v>
      </c>
      <c r="D1160" s="104">
        <v>5</v>
      </c>
      <c r="E1160" s="292">
        <f t="shared" si="98"/>
        <v>0.075</v>
      </c>
      <c r="F1160" s="306">
        <v>15</v>
      </c>
      <c r="G1160" s="104">
        <v>5</v>
      </c>
      <c r="H1160" s="292">
        <f t="shared" si="99"/>
        <v>0.075</v>
      </c>
      <c r="I1160" s="306">
        <v>15</v>
      </c>
      <c r="J1160" s="104">
        <v>5</v>
      </c>
      <c r="K1160" s="292">
        <f t="shared" si="100"/>
        <v>0.075</v>
      </c>
      <c r="L1160" s="306">
        <v>15</v>
      </c>
      <c r="M1160" s="104">
        <v>5</v>
      </c>
      <c r="N1160" s="292">
        <f t="shared" si="101"/>
        <v>0.075</v>
      </c>
      <c r="O1160" s="308">
        <f t="shared" si="102"/>
        <v>0.3</v>
      </c>
    </row>
    <row r="1161" spans="1:15" ht="12.75">
      <c r="A1161" s="319" t="s">
        <v>576</v>
      </c>
      <c r="B1161" s="280" t="s">
        <v>577</v>
      </c>
      <c r="C1161" s="306">
        <v>15</v>
      </c>
      <c r="D1161" s="104">
        <v>8</v>
      </c>
      <c r="E1161" s="292">
        <f t="shared" si="98"/>
        <v>0.12</v>
      </c>
      <c r="F1161" s="306">
        <v>15</v>
      </c>
      <c r="G1161" s="104">
        <v>8</v>
      </c>
      <c r="H1161" s="292">
        <f t="shared" si="99"/>
        <v>0.12</v>
      </c>
      <c r="I1161" s="306">
        <v>15</v>
      </c>
      <c r="J1161" s="104">
        <v>8</v>
      </c>
      <c r="K1161" s="292">
        <f t="shared" si="100"/>
        <v>0.12</v>
      </c>
      <c r="L1161" s="306">
        <v>15</v>
      </c>
      <c r="M1161" s="104">
        <v>8</v>
      </c>
      <c r="N1161" s="292">
        <f t="shared" si="101"/>
        <v>0.12</v>
      </c>
      <c r="O1161" s="308">
        <f t="shared" si="102"/>
        <v>0.48</v>
      </c>
    </row>
    <row r="1162" spans="1:15" ht="22.5">
      <c r="A1162" s="319" t="s">
        <v>578</v>
      </c>
      <c r="B1162" s="280" t="s">
        <v>9</v>
      </c>
      <c r="C1162" s="306">
        <v>20</v>
      </c>
      <c r="D1162" s="104">
        <v>5</v>
      </c>
      <c r="E1162" s="292">
        <f t="shared" si="98"/>
        <v>0.1</v>
      </c>
      <c r="F1162" s="306">
        <v>20</v>
      </c>
      <c r="G1162" s="104">
        <v>5</v>
      </c>
      <c r="H1162" s="292">
        <f t="shared" si="99"/>
        <v>0.1</v>
      </c>
      <c r="I1162" s="306">
        <v>30</v>
      </c>
      <c r="J1162" s="104">
        <v>5</v>
      </c>
      <c r="K1162" s="292">
        <f t="shared" si="100"/>
        <v>0.15</v>
      </c>
      <c r="L1162" s="306">
        <v>30</v>
      </c>
      <c r="M1162" s="104">
        <v>5</v>
      </c>
      <c r="N1162" s="292">
        <f t="shared" si="101"/>
        <v>0.15</v>
      </c>
      <c r="O1162" s="308">
        <f t="shared" si="102"/>
        <v>0.5</v>
      </c>
    </row>
    <row r="1163" spans="1:15" ht="33.75">
      <c r="A1163" s="319" t="s">
        <v>642</v>
      </c>
      <c r="B1163" s="280" t="s">
        <v>9</v>
      </c>
      <c r="C1163" s="306">
        <v>1</v>
      </c>
      <c r="D1163" s="104">
        <v>250</v>
      </c>
      <c r="E1163" s="292">
        <f t="shared" si="98"/>
        <v>0.25</v>
      </c>
      <c r="F1163" s="306"/>
      <c r="G1163" s="104"/>
      <c r="H1163" s="292">
        <f t="shared" si="99"/>
        <v>0</v>
      </c>
      <c r="I1163" s="306">
        <v>1</v>
      </c>
      <c r="J1163" s="104">
        <v>250</v>
      </c>
      <c r="K1163" s="292">
        <f t="shared" si="100"/>
        <v>0.25</v>
      </c>
      <c r="L1163" s="306"/>
      <c r="M1163" s="104"/>
      <c r="N1163" s="292">
        <f t="shared" si="101"/>
        <v>0</v>
      </c>
      <c r="O1163" s="308">
        <f t="shared" si="102"/>
        <v>0.5</v>
      </c>
    </row>
    <row r="1164" spans="1:15" ht="22.5">
      <c r="A1164" s="319" t="s">
        <v>643</v>
      </c>
      <c r="B1164" s="280" t="s">
        <v>446</v>
      </c>
      <c r="C1164" s="306">
        <v>1</v>
      </c>
      <c r="D1164" s="104">
        <v>300</v>
      </c>
      <c r="E1164" s="292">
        <f>(C1164*D1164)/1000</f>
        <v>0.3</v>
      </c>
      <c r="F1164" s="306">
        <v>1</v>
      </c>
      <c r="G1164" s="104">
        <v>300</v>
      </c>
      <c r="H1164" s="292">
        <f>(F1164*G1164)/1000</f>
        <v>0.3</v>
      </c>
      <c r="I1164" s="306">
        <v>1</v>
      </c>
      <c r="J1164" s="104">
        <v>300</v>
      </c>
      <c r="K1164" s="292">
        <f>(I1164*J1164)/1000</f>
        <v>0.3</v>
      </c>
      <c r="L1164" s="306">
        <v>1</v>
      </c>
      <c r="M1164" s="104">
        <v>300</v>
      </c>
      <c r="N1164" s="292">
        <f>(L1164*M1164)/1000</f>
        <v>0.3</v>
      </c>
      <c r="O1164" s="308">
        <f>E1164+H1164+K1164+N1164</f>
        <v>1.2</v>
      </c>
    </row>
    <row r="1165" spans="1:15" ht="33.75">
      <c r="A1165" s="52" t="s">
        <v>580</v>
      </c>
      <c r="B1165" s="167" t="s">
        <v>581</v>
      </c>
      <c r="C1165" s="52"/>
      <c r="D1165" s="52"/>
      <c r="E1165" s="312">
        <v>0.5</v>
      </c>
      <c r="F1165" s="313"/>
      <c r="G1165" s="313"/>
      <c r="H1165" s="312">
        <v>0.5</v>
      </c>
      <c r="I1165" s="313"/>
      <c r="J1165" s="313"/>
      <c r="K1165" s="312">
        <v>0.5</v>
      </c>
      <c r="L1165" s="313"/>
      <c r="M1165" s="313"/>
      <c r="N1165" s="312">
        <v>0.5</v>
      </c>
      <c r="O1165" s="308">
        <f t="shared" si="102"/>
        <v>2</v>
      </c>
    </row>
    <row r="1166" spans="1:15" ht="31.5">
      <c r="A1166" s="1" t="s">
        <v>0</v>
      </c>
      <c r="B1166" s="2" t="s">
        <v>1</v>
      </c>
      <c r="C1166" s="157"/>
      <c r="D1166" s="157"/>
      <c r="E1166" s="286">
        <f>SUM(E1156:E1165)</f>
        <v>4.205</v>
      </c>
      <c r="F1166" s="157"/>
      <c r="G1166" s="157"/>
      <c r="H1166" s="286">
        <f>SUM(H1156:H1165)</f>
        <v>4.285</v>
      </c>
      <c r="I1166" s="157"/>
      <c r="J1166" s="157"/>
      <c r="K1166" s="286">
        <f>SUM(K1156:K1165)</f>
        <v>4.285</v>
      </c>
      <c r="L1166" s="311"/>
      <c r="M1166" s="311"/>
      <c r="N1166" s="286">
        <f>SUM(N1156:N1165)</f>
        <v>4.005000000000001</v>
      </c>
      <c r="O1166" s="308">
        <f t="shared" si="102"/>
        <v>16.78</v>
      </c>
    </row>
    <row r="1167" spans="1:15" ht="21">
      <c r="A1167" s="1" t="s">
        <v>7</v>
      </c>
      <c r="B1167" s="6"/>
      <c r="C1167" s="154"/>
      <c r="D1167" s="154"/>
      <c r="E1167" s="154"/>
      <c r="F1167" s="154"/>
      <c r="G1167" s="154"/>
      <c r="H1167" s="154"/>
      <c r="I1167" s="154"/>
      <c r="J1167" s="154"/>
      <c r="K1167" s="154"/>
      <c r="L1167" s="154"/>
      <c r="M1167" s="154"/>
      <c r="N1167" s="154"/>
      <c r="O1167" s="308">
        <f t="shared" si="102"/>
        <v>0</v>
      </c>
    </row>
    <row r="1168" spans="1:15" ht="12.75">
      <c r="A1168" s="16" t="s">
        <v>8</v>
      </c>
      <c r="B1168" s="280" t="s">
        <v>9</v>
      </c>
      <c r="C1168" s="320">
        <v>12</v>
      </c>
      <c r="D1168" s="320">
        <v>60</v>
      </c>
      <c r="E1168" s="292">
        <f aca="true" t="shared" si="103" ref="E1168:E1192">(C1168*D1168)/1000</f>
        <v>0.72</v>
      </c>
      <c r="F1168" s="320">
        <v>16</v>
      </c>
      <c r="G1168" s="320">
        <v>60</v>
      </c>
      <c r="H1168" s="292">
        <f aca="true" t="shared" si="104" ref="H1168:H1192">(F1168*G1168)/1000</f>
        <v>0.96</v>
      </c>
      <c r="I1168" s="320">
        <v>4</v>
      </c>
      <c r="J1168" s="320">
        <v>60</v>
      </c>
      <c r="K1168" s="292">
        <f aca="true" t="shared" si="105" ref="K1168:K1192">(I1168*J1168)/1000</f>
        <v>0.24</v>
      </c>
      <c r="L1168" s="320">
        <v>12</v>
      </c>
      <c r="M1168" s="320">
        <v>60</v>
      </c>
      <c r="N1168" s="292">
        <f aca="true" t="shared" si="106" ref="N1168:N1192">(L1168*M1168)/1000</f>
        <v>0.72</v>
      </c>
      <c r="O1168" s="308">
        <f t="shared" si="102"/>
        <v>2.6399999999999997</v>
      </c>
    </row>
    <row r="1169" spans="1:15" ht="12.75">
      <c r="A1169" s="321" t="s">
        <v>10</v>
      </c>
      <c r="B1169" s="280" t="s">
        <v>9</v>
      </c>
      <c r="C1169" s="320">
        <v>5</v>
      </c>
      <c r="D1169" s="320">
        <v>15</v>
      </c>
      <c r="E1169" s="292">
        <f t="shared" si="103"/>
        <v>0.075</v>
      </c>
      <c r="F1169" s="320">
        <v>4</v>
      </c>
      <c r="G1169" s="320">
        <v>15</v>
      </c>
      <c r="H1169" s="292">
        <f t="shared" si="104"/>
        <v>0.06</v>
      </c>
      <c r="I1169" s="320">
        <v>4</v>
      </c>
      <c r="J1169" s="320">
        <v>15</v>
      </c>
      <c r="K1169" s="292">
        <f t="shared" si="105"/>
        <v>0.06</v>
      </c>
      <c r="L1169" s="320">
        <v>4</v>
      </c>
      <c r="M1169" s="320">
        <v>15</v>
      </c>
      <c r="N1169" s="292">
        <f t="shared" si="106"/>
        <v>0.06</v>
      </c>
      <c r="O1169" s="308">
        <f t="shared" si="102"/>
        <v>0.255</v>
      </c>
    </row>
    <row r="1170" spans="1:15" ht="22.5">
      <c r="A1170" s="321" t="s">
        <v>11</v>
      </c>
      <c r="B1170" s="280" t="s">
        <v>9</v>
      </c>
      <c r="C1170" s="320">
        <v>20</v>
      </c>
      <c r="D1170" s="320">
        <v>22</v>
      </c>
      <c r="E1170" s="292">
        <f t="shared" si="103"/>
        <v>0.44</v>
      </c>
      <c r="F1170" s="320">
        <v>30</v>
      </c>
      <c r="G1170" s="320">
        <v>22</v>
      </c>
      <c r="H1170" s="292">
        <f t="shared" si="104"/>
        <v>0.66</v>
      </c>
      <c r="I1170" s="320">
        <v>10</v>
      </c>
      <c r="J1170" s="320">
        <v>22</v>
      </c>
      <c r="K1170" s="292">
        <f t="shared" si="105"/>
        <v>0.22</v>
      </c>
      <c r="L1170" s="320">
        <v>20</v>
      </c>
      <c r="M1170" s="320">
        <v>22</v>
      </c>
      <c r="N1170" s="292">
        <f t="shared" si="106"/>
        <v>0.44</v>
      </c>
      <c r="O1170" s="308">
        <f t="shared" si="102"/>
        <v>1.76</v>
      </c>
    </row>
    <row r="1171" spans="1:15" ht="22.5">
      <c r="A1171" s="15" t="s">
        <v>582</v>
      </c>
      <c r="B1171" s="280" t="s">
        <v>9</v>
      </c>
      <c r="C1171" s="320">
        <v>1</v>
      </c>
      <c r="D1171" s="320">
        <v>750</v>
      </c>
      <c r="E1171" s="292">
        <f t="shared" si="103"/>
        <v>0.75</v>
      </c>
      <c r="F1171" s="320">
        <v>1</v>
      </c>
      <c r="G1171" s="320">
        <v>750</v>
      </c>
      <c r="H1171" s="292">
        <f t="shared" si="104"/>
        <v>0.75</v>
      </c>
      <c r="I1171" s="320">
        <v>1</v>
      </c>
      <c r="J1171" s="320">
        <v>750</v>
      </c>
      <c r="K1171" s="292">
        <f t="shared" si="105"/>
        <v>0.75</v>
      </c>
      <c r="L1171" s="320">
        <v>1</v>
      </c>
      <c r="M1171" s="320">
        <v>750</v>
      </c>
      <c r="N1171" s="292">
        <f t="shared" si="106"/>
        <v>0.75</v>
      </c>
      <c r="O1171" s="308">
        <f t="shared" si="102"/>
        <v>3</v>
      </c>
    </row>
    <row r="1172" spans="1:15" ht="22.5">
      <c r="A1172" s="15" t="s">
        <v>583</v>
      </c>
      <c r="B1172" s="280" t="s">
        <v>9</v>
      </c>
      <c r="C1172" s="320">
        <v>15</v>
      </c>
      <c r="D1172" s="320">
        <v>65</v>
      </c>
      <c r="E1172" s="292">
        <f t="shared" si="103"/>
        <v>0.975</v>
      </c>
      <c r="F1172" s="320">
        <v>15</v>
      </c>
      <c r="G1172" s="320">
        <v>65</v>
      </c>
      <c r="H1172" s="292">
        <f t="shared" si="104"/>
        <v>0.975</v>
      </c>
      <c r="I1172" s="320">
        <v>5</v>
      </c>
      <c r="J1172" s="320">
        <v>65</v>
      </c>
      <c r="K1172" s="292">
        <f t="shared" si="105"/>
        <v>0.325</v>
      </c>
      <c r="L1172" s="320">
        <v>15</v>
      </c>
      <c r="M1172" s="320">
        <v>65</v>
      </c>
      <c r="N1172" s="292">
        <f t="shared" si="106"/>
        <v>0.975</v>
      </c>
      <c r="O1172" s="308">
        <f t="shared" si="102"/>
        <v>3.25</v>
      </c>
    </row>
    <row r="1173" spans="1:15" ht="22.5">
      <c r="A1173" s="15" t="s">
        <v>584</v>
      </c>
      <c r="B1173" s="280" t="s">
        <v>9</v>
      </c>
      <c r="C1173" s="320">
        <v>15</v>
      </c>
      <c r="D1173" s="320">
        <v>35</v>
      </c>
      <c r="E1173" s="292">
        <f>(C1173*D1173)/1000</f>
        <v>0.525</v>
      </c>
      <c r="F1173" s="320">
        <v>15</v>
      </c>
      <c r="G1173" s="320">
        <v>35</v>
      </c>
      <c r="H1173" s="292">
        <f>(F1173*G1173)/1000</f>
        <v>0.525</v>
      </c>
      <c r="I1173" s="320">
        <v>5</v>
      </c>
      <c r="J1173" s="320">
        <v>35</v>
      </c>
      <c r="K1173" s="292">
        <f>(I1173*J1173)/1000</f>
        <v>0.175</v>
      </c>
      <c r="L1173" s="320">
        <v>15</v>
      </c>
      <c r="M1173" s="320">
        <v>35</v>
      </c>
      <c r="N1173" s="292">
        <f>(L1173*M1173)/1000</f>
        <v>0.525</v>
      </c>
      <c r="O1173" s="308">
        <f>E1173+H1173+K1173+N1173</f>
        <v>1.75</v>
      </c>
    </row>
    <row r="1174" spans="1:15" ht="33.75">
      <c r="A1174" s="15" t="s">
        <v>585</v>
      </c>
      <c r="B1174" s="280" t="s">
        <v>586</v>
      </c>
      <c r="C1174" s="320">
        <v>30</v>
      </c>
      <c r="D1174" s="320">
        <v>32</v>
      </c>
      <c r="E1174" s="292">
        <f>(C1174*D1174)/1000</f>
        <v>0.96</v>
      </c>
      <c r="F1174" s="320">
        <v>30</v>
      </c>
      <c r="G1174" s="320">
        <v>32</v>
      </c>
      <c r="H1174" s="292">
        <f>(F1174*G1174)/1000</f>
        <v>0.96</v>
      </c>
      <c r="I1174" s="320">
        <v>20</v>
      </c>
      <c r="J1174" s="320">
        <v>32</v>
      </c>
      <c r="K1174" s="292">
        <f>(I1174*J1174)/1000</f>
        <v>0.64</v>
      </c>
      <c r="L1174" s="320">
        <v>30</v>
      </c>
      <c r="M1174" s="320">
        <v>32</v>
      </c>
      <c r="N1174" s="292">
        <f>(L1174*M1174)/1000</f>
        <v>0.96</v>
      </c>
      <c r="O1174" s="308">
        <f>E1174+H1174+K1174+N1174</f>
        <v>3.52</v>
      </c>
    </row>
    <row r="1175" spans="1:15" ht="22.5">
      <c r="A1175" s="15" t="s">
        <v>587</v>
      </c>
      <c r="B1175" s="280" t="s">
        <v>9</v>
      </c>
      <c r="C1175" s="320"/>
      <c r="D1175" s="320"/>
      <c r="E1175" s="292">
        <f t="shared" si="103"/>
        <v>0</v>
      </c>
      <c r="F1175" s="320"/>
      <c r="G1175" s="320"/>
      <c r="H1175" s="292">
        <f t="shared" si="104"/>
        <v>0</v>
      </c>
      <c r="I1175" s="320">
        <v>5</v>
      </c>
      <c r="J1175" s="320">
        <v>55</v>
      </c>
      <c r="K1175" s="292">
        <f t="shared" si="105"/>
        <v>0.275</v>
      </c>
      <c r="L1175" s="320">
        <v>4</v>
      </c>
      <c r="M1175" s="320">
        <v>55</v>
      </c>
      <c r="N1175" s="292">
        <f t="shared" si="106"/>
        <v>0.22</v>
      </c>
      <c r="O1175" s="308">
        <f t="shared" si="102"/>
        <v>0.495</v>
      </c>
    </row>
    <row r="1176" spans="1:15" ht="12.75">
      <c r="A1176" s="15" t="s">
        <v>588</v>
      </c>
      <c r="B1176" s="280" t="s">
        <v>9</v>
      </c>
      <c r="C1176" s="320">
        <v>10</v>
      </c>
      <c r="D1176" s="320">
        <v>15</v>
      </c>
      <c r="E1176" s="292">
        <f t="shared" si="103"/>
        <v>0.15</v>
      </c>
      <c r="F1176" s="320">
        <v>10</v>
      </c>
      <c r="G1176" s="320">
        <v>15</v>
      </c>
      <c r="H1176" s="292">
        <f t="shared" si="104"/>
        <v>0.15</v>
      </c>
      <c r="I1176" s="320">
        <v>5</v>
      </c>
      <c r="J1176" s="320">
        <v>15</v>
      </c>
      <c r="K1176" s="292">
        <f t="shared" si="105"/>
        <v>0.075</v>
      </c>
      <c r="L1176" s="320">
        <v>10</v>
      </c>
      <c r="M1176" s="320">
        <v>15</v>
      </c>
      <c r="N1176" s="292">
        <f t="shared" si="106"/>
        <v>0.15</v>
      </c>
      <c r="O1176" s="308">
        <f t="shared" si="102"/>
        <v>0.525</v>
      </c>
    </row>
    <row r="1177" spans="1:15" ht="22.5">
      <c r="A1177" s="15" t="s">
        <v>589</v>
      </c>
      <c r="B1177" s="280" t="s">
        <v>9</v>
      </c>
      <c r="C1177" s="320">
        <v>50</v>
      </c>
      <c r="D1177" s="320">
        <v>20</v>
      </c>
      <c r="E1177" s="292">
        <f t="shared" si="103"/>
        <v>1</v>
      </c>
      <c r="F1177" s="320"/>
      <c r="G1177" s="320"/>
      <c r="H1177" s="292">
        <f t="shared" si="104"/>
        <v>0</v>
      </c>
      <c r="I1177" s="320">
        <v>50</v>
      </c>
      <c r="J1177" s="320">
        <v>20</v>
      </c>
      <c r="K1177" s="292">
        <f t="shared" si="105"/>
        <v>1</v>
      </c>
      <c r="L1177" s="320"/>
      <c r="M1177" s="320"/>
      <c r="N1177" s="292">
        <f t="shared" si="106"/>
        <v>0</v>
      </c>
      <c r="O1177" s="308">
        <f t="shared" si="102"/>
        <v>2</v>
      </c>
    </row>
    <row r="1178" spans="1:15" ht="12.75">
      <c r="A1178" s="16" t="s">
        <v>16</v>
      </c>
      <c r="B1178" s="280" t="s">
        <v>9</v>
      </c>
      <c r="C1178" s="320">
        <v>6</v>
      </c>
      <c r="D1178" s="320">
        <v>85</v>
      </c>
      <c r="E1178" s="292">
        <f t="shared" si="103"/>
        <v>0.51</v>
      </c>
      <c r="F1178" s="320">
        <v>6</v>
      </c>
      <c r="G1178" s="320">
        <v>85</v>
      </c>
      <c r="H1178" s="292">
        <f t="shared" si="104"/>
        <v>0.51</v>
      </c>
      <c r="I1178" s="320">
        <v>6</v>
      </c>
      <c r="J1178" s="320">
        <v>85</v>
      </c>
      <c r="K1178" s="292">
        <f t="shared" si="105"/>
        <v>0.51</v>
      </c>
      <c r="L1178" s="320">
        <v>6</v>
      </c>
      <c r="M1178" s="320">
        <v>85</v>
      </c>
      <c r="N1178" s="292">
        <f t="shared" si="106"/>
        <v>0.51</v>
      </c>
      <c r="O1178" s="308">
        <f t="shared" si="102"/>
        <v>2.04</v>
      </c>
    </row>
    <row r="1179" spans="1:15" ht="12.75">
      <c r="A1179" s="16" t="s">
        <v>18</v>
      </c>
      <c r="B1179" s="280" t="s">
        <v>9</v>
      </c>
      <c r="C1179" s="320">
        <v>120</v>
      </c>
      <c r="D1179" s="320">
        <v>12</v>
      </c>
      <c r="E1179" s="292">
        <f t="shared" si="103"/>
        <v>1.44</v>
      </c>
      <c r="F1179" s="320">
        <v>120</v>
      </c>
      <c r="G1179" s="320">
        <v>12</v>
      </c>
      <c r="H1179" s="292">
        <f t="shared" si="104"/>
        <v>1.44</v>
      </c>
      <c r="I1179" s="320">
        <v>40</v>
      </c>
      <c r="J1179" s="320">
        <v>12</v>
      </c>
      <c r="K1179" s="292">
        <f t="shared" si="105"/>
        <v>0.48</v>
      </c>
      <c r="L1179" s="320">
        <v>120</v>
      </c>
      <c r="M1179" s="320">
        <v>12</v>
      </c>
      <c r="N1179" s="292">
        <f t="shared" si="106"/>
        <v>1.44</v>
      </c>
      <c r="O1179" s="308">
        <f t="shared" si="102"/>
        <v>4.8</v>
      </c>
    </row>
    <row r="1180" spans="1:15" ht="12.75">
      <c r="A1180" s="16" t="s">
        <v>631</v>
      </c>
      <c r="B1180" s="280" t="s">
        <v>446</v>
      </c>
      <c r="C1180" s="320">
        <v>3</v>
      </c>
      <c r="D1180" s="320">
        <v>600</v>
      </c>
      <c r="E1180" s="322">
        <f t="shared" si="103"/>
        <v>1.8</v>
      </c>
      <c r="F1180" s="320">
        <v>3</v>
      </c>
      <c r="G1180" s="320">
        <v>600</v>
      </c>
      <c r="H1180" s="292">
        <f t="shared" si="104"/>
        <v>1.8</v>
      </c>
      <c r="I1180" s="320">
        <v>3</v>
      </c>
      <c r="J1180" s="320">
        <v>600</v>
      </c>
      <c r="K1180" s="292">
        <f t="shared" si="105"/>
        <v>1.8</v>
      </c>
      <c r="L1180" s="325">
        <v>3</v>
      </c>
      <c r="M1180" s="325">
        <v>600</v>
      </c>
      <c r="N1180" s="324">
        <f t="shared" si="106"/>
        <v>1.8</v>
      </c>
      <c r="O1180" s="308">
        <f t="shared" si="102"/>
        <v>7.2</v>
      </c>
    </row>
    <row r="1181" spans="1:15" ht="12.75">
      <c r="A1181" s="16" t="s">
        <v>590</v>
      </c>
      <c r="B1181" s="280" t="s">
        <v>9</v>
      </c>
      <c r="C1181" s="320"/>
      <c r="D1181" s="320"/>
      <c r="E1181" s="322">
        <f t="shared" si="103"/>
        <v>0</v>
      </c>
      <c r="F1181" s="320"/>
      <c r="G1181" s="320"/>
      <c r="H1181" s="292">
        <f t="shared" si="104"/>
        <v>0</v>
      </c>
      <c r="I1181" s="320">
        <v>20</v>
      </c>
      <c r="J1181" s="320">
        <v>450</v>
      </c>
      <c r="K1181" s="324">
        <f t="shared" si="105"/>
        <v>9</v>
      </c>
      <c r="L1181" s="325"/>
      <c r="M1181" s="325"/>
      <c r="N1181" s="324">
        <f t="shared" si="106"/>
        <v>0</v>
      </c>
      <c r="O1181" s="308">
        <f t="shared" si="102"/>
        <v>9</v>
      </c>
    </row>
    <row r="1182" spans="1:15" ht="12.75">
      <c r="A1182" s="16" t="s">
        <v>591</v>
      </c>
      <c r="B1182" s="280" t="s">
        <v>9</v>
      </c>
      <c r="C1182" s="320"/>
      <c r="D1182" s="320"/>
      <c r="E1182" s="322">
        <f t="shared" si="103"/>
        <v>0</v>
      </c>
      <c r="F1182" s="320"/>
      <c r="G1182" s="320"/>
      <c r="H1182" s="292">
        <f t="shared" si="104"/>
        <v>0</v>
      </c>
      <c r="I1182" s="320">
        <v>10</v>
      </c>
      <c r="J1182" s="320">
        <v>55</v>
      </c>
      <c r="K1182" s="326">
        <f t="shared" si="105"/>
        <v>0.55</v>
      </c>
      <c r="L1182" s="325"/>
      <c r="M1182" s="325"/>
      <c r="N1182" s="324">
        <f t="shared" si="106"/>
        <v>0</v>
      </c>
      <c r="O1182" s="308">
        <f t="shared" si="102"/>
        <v>0.55</v>
      </c>
    </row>
    <row r="1183" spans="1:15" ht="12.75">
      <c r="A1183" s="52" t="s">
        <v>592</v>
      </c>
      <c r="B1183" s="167" t="s">
        <v>9</v>
      </c>
      <c r="C1183" s="320"/>
      <c r="D1183" s="320"/>
      <c r="E1183" s="322">
        <f t="shared" si="103"/>
        <v>0</v>
      </c>
      <c r="F1183" s="16">
        <v>100</v>
      </c>
      <c r="G1183" s="16">
        <v>30</v>
      </c>
      <c r="H1183" s="292">
        <f t="shared" si="104"/>
        <v>3</v>
      </c>
      <c r="I1183" s="16"/>
      <c r="J1183" s="16"/>
      <c r="K1183" s="324">
        <f t="shared" si="105"/>
        <v>0</v>
      </c>
      <c r="L1183" s="156"/>
      <c r="M1183" s="156"/>
      <c r="N1183" s="324">
        <f t="shared" si="106"/>
        <v>0</v>
      </c>
      <c r="O1183" s="308">
        <f t="shared" si="102"/>
        <v>3</v>
      </c>
    </row>
    <row r="1184" spans="1:15" ht="12.75">
      <c r="A1184" s="52" t="s">
        <v>593</v>
      </c>
      <c r="B1184" s="6" t="s">
        <v>9</v>
      </c>
      <c r="C1184" s="320"/>
      <c r="D1184" s="320"/>
      <c r="E1184" s="322">
        <f t="shared" si="103"/>
        <v>0</v>
      </c>
      <c r="F1184" s="16">
        <v>100</v>
      </c>
      <c r="G1184" s="16">
        <v>25</v>
      </c>
      <c r="H1184" s="292">
        <f t="shared" si="104"/>
        <v>2.5</v>
      </c>
      <c r="I1184" s="16"/>
      <c r="J1184" s="16"/>
      <c r="K1184" s="324">
        <f t="shared" si="105"/>
        <v>0</v>
      </c>
      <c r="L1184" s="156"/>
      <c r="M1184" s="156"/>
      <c r="N1184" s="324">
        <f t="shared" si="106"/>
        <v>0</v>
      </c>
      <c r="O1184" s="308">
        <f t="shared" si="102"/>
        <v>2.5</v>
      </c>
    </row>
    <row r="1185" spans="1:15" ht="12.75">
      <c r="A1185" s="52" t="s">
        <v>13</v>
      </c>
      <c r="B1185" s="6" t="s">
        <v>9</v>
      </c>
      <c r="C1185" s="297"/>
      <c r="D1185" s="297"/>
      <c r="E1185" s="302">
        <f t="shared" si="103"/>
        <v>0</v>
      </c>
      <c r="F1185" s="52"/>
      <c r="G1185" s="52"/>
      <c r="H1185" s="292">
        <f t="shared" si="104"/>
        <v>0</v>
      </c>
      <c r="I1185" s="52">
        <v>5</v>
      </c>
      <c r="J1185" s="52">
        <v>120</v>
      </c>
      <c r="K1185" s="326">
        <f t="shared" si="105"/>
        <v>0.6</v>
      </c>
      <c r="L1185" s="52">
        <v>2</v>
      </c>
      <c r="M1185" s="52">
        <v>120</v>
      </c>
      <c r="N1185" s="326">
        <f t="shared" si="106"/>
        <v>0.24</v>
      </c>
      <c r="O1185" s="308">
        <f t="shared" si="102"/>
        <v>0.84</v>
      </c>
    </row>
    <row r="1186" spans="1:15" ht="22.5">
      <c r="A1186" s="52" t="s">
        <v>594</v>
      </c>
      <c r="B1186" s="6" t="s">
        <v>9</v>
      </c>
      <c r="C1186" s="297">
        <v>5</v>
      </c>
      <c r="D1186" s="297">
        <v>5</v>
      </c>
      <c r="E1186" s="313">
        <f t="shared" si="103"/>
        <v>0.025</v>
      </c>
      <c r="F1186" s="52">
        <v>6</v>
      </c>
      <c r="G1186" s="52">
        <v>5</v>
      </c>
      <c r="H1186" s="292">
        <f t="shared" si="104"/>
        <v>0.03</v>
      </c>
      <c r="I1186" s="52">
        <v>5</v>
      </c>
      <c r="J1186" s="52">
        <v>5</v>
      </c>
      <c r="K1186" s="326">
        <f t="shared" si="105"/>
        <v>0.025</v>
      </c>
      <c r="L1186" s="52">
        <v>6</v>
      </c>
      <c r="M1186" s="52">
        <v>5</v>
      </c>
      <c r="N1186" s="326">
        <f t="shared" si="106"/>
        <v>0.03</v>
      </c>
      <c r="O1186" s="308">
        <f t="shared" si="102"/>
        <v>0.11</v>
      </c>
    </row>
    <row r="1187" spans="1:15" ht="22.5">
      <c r="A1187" s="52" t="s">
        <v>595</v>
      </c>
      <c r="B1187" s="6" t="s">
        <v>596</v>
      </c>
      <c r="C1187" s="297">
        <v>9</v>
      </c>
      <c r="D1187" s="297">
        <v>25</v>
      </c>
      <c r="E1187" s="313">
        <f t="shared" si="103"/>
        <v>0.225</v>
      </c>
      <c r="F1187" s="52">
        <v>9</v>
      </c>
      <c r="G1187" s="52">
        <v>25</v>
      </c>
      <c r="H1187" s="292">
        <f t="shared" si="104"/>
        <v>0.225</v>
      </c>
      <c r="I1187" s="52">
        <v>6</v>
      </c>
      <c r="J1187" s="52">
        <v>25</v>
      </c>
      <c r="K1187" s="326">
        <f t="shared" si="105"/>
        <v>0.15</v>
      </c>
      <c r="L1187" s="52">
        <v>9</v>
      </c>
      <c r="M1187" s="52">
        <v>25</v>
      </c>
      <c r="N1187" s="326">
        <f t="shared" si="106"/>
        <v>0.225</v>
      </c>
      <c r="O1187" s="308">
        <f t="shared" si="102"/>
        <v>0.825</v>
      </c>
    </row>
    <row r="1188" spans="1:15" ht="12.75">
      <c r="A1188" s="52" t="s">
        <v>597</v>
      </c>
      <c r="B1188" s="6" t="s">
        <v>596</v>
      </c>
      <c r="C1188" s="297">
        <v>16</v>
      </c>
      <c r="D1188" s="297">
        <v>25</v>
      </c>
      <c r="E1188" s="313">
        <f t="shared" si="103"/>
        <v>0.4</v>
      </c>
      <c r="F1188" s="52">
        <v>16</v>
      </c>
      <c r="G1188" s="52">
        <v>25</v>
      </c>
      <c r="H1188" s="292">
        <f t="shared" si="104"/>
        <v>0.4</v>
      </c>
      <c r="I1188" s="52">
        <v>2</v>
      </c>
      <c r="J1188" s="52">
        <v>25</v>
      </c>
      <c r="K1188" s="326">
        <f t="shared" si="105"/>
        <v>0.05</v>
      </c>
      <c r="L1188" s="52">
        <v>16</v>
      </c>
      <c r="M1188" s="52">
        <v>25</v>
      </c>
      <c r="N1188" s="324">
        <f t="shared" si="106"/>
        <v>0.4</v>
      </c>
      <c r="O1188" s="308">
        <f t="shared" si="102"/>
        <v>1.25</v>
      </c>
    </row>
    <row r="1189" spans="1:15" ht="12.75">
      <c r="A1189" s="52" t="s">
        <v>598</v>
      </c>
      <c r="B1189" s="6" t="s">
        <v>596</v>
      </c>
      <c r="C1189" s="297">
        <v>16</v>
      </c>
      <c r="D1189" s="297">
        <v>15</v>
      </c>
      <c r="E1189" s="313">
        <f t="shared" si="103"/>
        <v>0.24</v>
      </c>
      <c r="F1189" s="52">
        <v>16</v>
      </c>
      <c r="G1189" s="52">
        <v>15</v>
      </c>
      <c r="H1189" s="292">
        <f t="shared" si="104"/>
        <v>0.24</v>
      </c>
      <c r="I1189" s="52">
        <v>2</v>
      </c>
      <c r="J1189" s="52">
        <v>15</v>
      </c>
      <c r="K1189" s="326">
        <f t="shared" si="105"/>
        <v>0.03</v>
      </c>
      <c r="L1189" s="52">
        <v>16</v>
      </c>
      <c r="M1189" s="52">
        <v>15</v>
      </c>
      <c r="N1189" s="326">
        <f t="shared" si="106"/>
        <v>0.24</v>
      </c>
      <c r="O1189" s="308">
        <f t="shared" si="102"/>
        <v>0.75</v>
      </c>
    </row>
    <row r="1190" spans="1:15" ht="22.5">
      <c r="A1190" s="52" t="s">
        <v>599</v>
      </c>
      <c r="B1190" s="6" t="s">
        <v>9</v>
      </c>
      <c r="C1190" s="297">
        <v>2</v>
      </c>
      <c r="D1190" s="297">
        <v>95</v>
      </c>
      <c r="E1190" s="313">
        <f t="shared" si="103"/>
        <v>0.19</v>
      </c>
      <c r="F1190" s="52"/>
      <c r="G1190" s="52"/>
      <c r="H1190" s="292">
        <f t="shared" si="104"/>
        <v>0</v>
      </c>
      <c r="I1190" s="52"/>
      <c r="J1190" s="52"/>
      <c r="K1190" s="324">
        <f t="shared" si="105"/>
        <v>0</v>
      </c>
      <c r="L1190" s="52"/>
      <c r="M1190" s="52"/>
      <c r="N1190" s="324">
        <f t="shared" si="106"/>
        <v>0</v>
      </c>
      <c r="O1190" s="308">
        <f t="shared" si="102"/>
        <v>0.19</v>
      </c>
    </row>
    <row r="1191" spans="1:15" ht="33.75">
      <c r="A1191" s="52" t="s">
        <v>600</v>
      </c>
      <c r="B1191" s="6" t="s">
        <v>9</v>
      </c>
      <c r="C1191" s="297">
        <v>5</v>
      </c>
      <c r="D1191" s="297">
        <v>10</v>
      </c>
      <c r="E1191" s="313">
        <f t="shared" si="103"/>
        <v>0.05</v>
      </c>
      <c r="F1191" s="52">
        <v>6</v>
      </c>
      <c r="G1191" s="52">
        <v>10</v>
      </c>
      <c r="H1191" s="292">
        <f t="shared" si="104"/>
        <v>0.06</v>
      </c>
      <c r="I1191" s="52">
        <v>5</v>
      </c>
      <c r="J1191" s="52">
        <v>10</v>
      </c>
      <c r="K1191" s="326">
        <f t="shared" si="105"/>
        <v>0.05</v>
      </c>
      <c r="L1191" s="52">
        <v>6</v>
      </c>
      <c r="M1191" s="52">
        <v>10</v>
      </c>
      <c r="N1191" s="326">
        <f t="shared" si="106"/>
        <v>0.06</v>
      </c>
      <c r="O1191" s="308">
        <f t="shared" si="102"/>
        <v>0.22</v>
      </c>
    </row>
    <row r="1192" spans="1:15" ht="12.75">
      <c r="A1192" s="52" t="s">
        <v>601</v>
      </c>
      <c r="B1192" s="6" t="s">
        <v>9</v>
      </c>
      <c r="C1192" s="297"/>
      <c r="D1192" s="297"/>
      <c r="E1192" s="302">
        <f t="shared" si="103"/>
        <v>0</v>
      </c>
      <c r="F1192" s="52">
        <v>12</v>
      </c>
      <c r="G1192" s="52">
        <v>5000</v>
      </c>
      <c r="H1192" s="292">
        <f t="shared" si="104"/>
        <v>60</v>
      </c>
      <c r="I1192" s="52">
        <v>12</v>
      </c>
      <c r="J1192" s="52">
        <v>5000</v>
      </c>
      <c r="K1192" s="324">
        <f t="shared" si="105"/>
        <v>60</v>
      </c>
      <c r="L1192" s="52"/>
      <c r="M1192" s="52"/>
      <c r="N1192" s="324">
        <f t="shared" si="106"/>
        <v>0</v>
      </c>
      <c r="O1192" s="308">
        <f t="shared" si="102"/>
        <v>120</v>
      </c>
    </row>
    <row r="1193" spans="1:15" ht="12.75">
      <c r="A1193" s="52" t="s">
        <v>602</v>
      </c>
      <c r="B1193" s="6" t="s">
        <v>9</v>
      </c>
      <c r="C1193" s="297">
        <v>4</v>
      </c>
      <c r="D1193" s="297">
        <v>95</v>
      </c>
      <c r="E1193" s="313">
        <f>(C1193*D1193)/1000</f>
        <v>0.38</v>
      </c>
      <c r="F1193" s="52"/>
      <c r="G1193" s="52"/>
      <c r="H1193" s="292">
        <f>(F1193*G1193)/1000</f>
        <v>0</v>
      </c>
      <c r="I1193" s="52">
        <v>4</v>
      </c>
      <c r="J1193" s="52">
        <v>95</v>
      </c>
      <c r="K1193" s="324">
        <f>(I1193*J1193)/1000</f>
        <v>0.38</v>
      </c>
      <c r="L1193" s="52"/>
      <c r="M1193" s="52"/>
      <c r="N1193" s="324">
        <f>(L1193*M1193)/1000</f>
        <v>0</v>
      </c>
      <c r="O1193" s="308">
        <f>E1193+H1193+K1193+N1193</f>
        <v>0.76</v>
      </c>
    </row>
    <row r="1194" spans="1:15" ht="33.75">
      <c r="A1194" s="52" t="s">
        <v>603</v>
      </c>
      <c r="B1194" s="6" t="s">
        <v>22</v>
      </c>
      <c r="C1194" s="297"/>
      <c r="D1194" s="297"/>
      <c r="E1194" s="292">
        <v>200</v>
      </c>
      <c r="F1194" s="52"/>
      <c r="G1194" s="52"/>
      <c r="H1194" s="292">
        <v>200</v>
      </c>
      <c r="I1194" s="52"/>
      <c r="J1194" s="52"/>
      <c r="K1194" s="324">
        <v>200</v>
      </c>
      <c r="L1194" s="52"/>
      <c r="M1194" s="52"/>
      <c r="N1194" s="324">
        <v>200</v>
      </c>
      <c r="O1194" s="308">
        <f t="shared" si="102"/>
        <v>800</v>
      </c>
    </row>
    <row r="1195" spans="1:15" ht="31.5">
      <c r="A1195" s="1" t="s">
        <v>20</v>
      </c>
      <c r="B1195" s="6" t="s">
        <v>1</v>
      </c>
      <c r="C1195" s="327"/>
      <c r="D1195" s="327"/>
      <c r="E1195" s="286">
        <f>SUM(E1168:E1194)</f>
        <v>210.855</v>
      </c>
      <c r="F1195" s="157"/>
      <c r="G1195" s="157"/>
      <c r="H1195" s="286">
        <f>SUM(H1168:H1194)</f>
        <v>275.245</v>
      </c>
      <c r="I1195" s="157"/>
      <c r="J1195" s="157"/>
      <c r="K1195" s="286">
        <f>SUM(K1168:K1194)</f>
        <v>277.385</v>
      </c>
      <c r="L1195" s="286"/>
      <c r="M1195" s="286"/>
      <c r="N1195" s="286">
        <f>SUM(N1168:N1194)</f>
        <v>209.745</v>
      </c>
      <c r="O1195" s="286">
        <f>SUM(O1168:O1194)</f>
        <v>973.23</v>
      </c>
    </row>
    <row r="1196" spans="1:15" ht="12.75">
      <c r="A1196" s="280" t="s">
        <v>604</v>
      </c>
      <c r="B1196" s="280" t="s">
        <v>22</v>
      </c>
      <c r="C1196" s="282"/>
      <c r="D1196" s="282"/>
      <c r="E1196" s="316">
        <f>E1096+E1098+E1108+E1110+E1112+E1119+E1129+E1131+E1134+E1145+E1153+E1166+E1195</f>
        <v>3003.69018</v>
      </c>
      <c r="F1196" s="316"/>
      <c r="G1196" s="316"/>
      <c r="H1196" s="316">
        <f>H1096+H1098+H1108+H1110+H1112+H1119+H1129+H1131+H1134+H1145+H1153+H1166+H1195</f>
        <v>1055.843735</v>
      </c>
      <c r="I1196" s="316"/>
      <c r="J1196" s="316"/>
      <c r="K1196" s="316">
        <f>K1096+K1098+K1108+K1110+K1112+K1119+K1129+K1131+K1134+K1145+K1153+K1166+K1195</f>
        <v>534.47078</v>
      </c>
      <c r="L1196" s="316"/>
      <c r="M1196" s="316"/>
      <c r="N1196" s="316">
        <f>N1096+N1098+N1108+N1110+N1112+N1119+N1129+N1131+N1134+N1145+N1153+N1166+N1195</f>
        <v>1272.8895199999997</v>
      </c>
      <c r="O1196" s="316">
        <f>O1096+O1098+O1108+O1110+O1112+O1119+O1129+O1131+O1134+O1145+O1153+O1166+O1195</f>
        <v>5866.894215</v>
      </c>
    </row>
    <row r="1197" spans="1:15" ht="12.75">
      <c r="A1197" s="158"/>
      <c r="B1197" s="158"/>
      <c r="C1197" s="158"/>
      <c r="D1197" s="158"/>
      <c r="E1197" s="158"/>
      <c r="F1197" s="158"/>
      <c r="G1197" s="158"/>
      <c r="H1197" s="158"/>
      <c r="I1197" s="158"/>
      <c r="J1197" s="158"/>
      <c r="K1197" s="158"/>
      <c r="L1197" s="158"/>
      <c r="M1197" s="158"/>
      <c r="N1197" s="158"/>
      <c r="O1197" s="158"/>
    </row>
    <row r="1198" spans="1:15" ht="12.75">
      <c r="A1198" s="349" t="s">
        <v>605</v>
      </c>
      <c r="B1198" s="350"/>
      <c r="C1198" s="350"/>
      <c r="D1198" s="350"/>
      <c r="E1198" s="350"/>
      <c r="F1198" s="350"/>
      <c r="G1198" s="350"/>
      <c r="H1198" s="350"/>
      <c r="I1198" s="350"/>
      <c r="J1198" s="350"/>
      <c r="K1198" s="350"/>
      <c r="L1198" s="350"/>
      <c r="M1198" s="350"/>
      <c r="N1198" s="350"/>
      <c r="O1198" s="351"/>
    </row>
    <row r="1199" spans="1:15" ht="12.75">
      <c r="A1199" s="333"/>
      <c r="B1199" s="329"/>
      <c r="C1199" s="329"/>
      <c r="D1199" s="329"/>
      <c r="E1199" s="329"/>
      <c r="F1199" s="329"/>
      <c r="G1199" s="329"/>
      <c r="H1199" s="329"/>
      <c r="I1199" s="329"/>
      <c r="J1199" s="329"/>
      <c r="K1199" s="329"/>
      <c r="L1199" s="329"/>
      <c r="M1199" s="329"/>
      <c r="N1199" s="329"/>
      <c r="O1199" s="329"/>
    </row>
    <row r="1200" spans="1:15" ht="12.75">
      <c r="A1200" s="328" t="s">
        <v>606</v>
      </c>
      <c r="B1200" s="280" t="s">
        <v>22</v>
      </c>
      <c r="C1200" s="329"/>
      <c r="D1200" s="329"/>
      <c r="E1200" s="329"/>
      <c r="F1200" s="329"/>
      <c r="G1200" s="329"/>
      <c r="H1200" s="329"/>
      <c r="I1200" s="329"/>
      <c r="J1200" s="329"/>
      <c r="K1200" s="308">
        <v>800</v>
      </c>
      <c r="L1200" s="329"/>
      <c r="M1200" s="329"/>
      <c r="N1200" s="308"/>
      <c r="O1200" s="308">
        <f>E1200+H1200+K1200+N1200</f>
        <v>800</v>
      </c>
    </row>
    <row r="1201" spans="1:15" ht="12.75">
      <c r="A1201" s="328" t="s">
        <v>607</v>
      </c>
      <c r="B1201" s="280" t="s">
        <v>22</v>
      </c>
      <c r="C1201" s="329"/>
      <c r="D1201" s="329"/>
      <c r="E1201" s="308"/>
      <c r="F1201" s="329"/>
      <c r="G1201" s="329"/>
      <c r="H1201" s="308">
        <v>500</v>
      </c>
      <c r="I1201" s="329"/>
      <c r="J1201" s="329"/>
      <c r="K1201" s="308">
        <v>335</v>
      </c>
      <c r="L1201" s="329"/>
      <c r="M1201" s="329"/>
      <c r="N1201" s="308"/>
      <c r="O1201" s="308">
        <f>E1201+H1201+K1201+N1201</f>
        <v>835</v>
      </c>
    </row>
    <row r="1202" spans="1:15" ht="12.75">
      <c r="A1202" s="104" t="s">
        <v>608</v>
      </c>
      <c r="B1202" s="280" t="s">
        <v>22</v>
      </c>
      <c r="C1202" s="104"/>
      <c r="D1202" s="104"/>
      <c r="E1202" s="292"/>
      <c r="F1202" s="292"/>
      <c r="G1202" s="292"/>
      <c r="H1202" s="292">
        <v>30</v>
      </c>
      <c r="I1202" s="292"/>
      <c r="J1202" s="292"/>
      <c r="K1202" s="292"/>
      <c r="L1202" s="292"/>
      <c r="M1202" s="292"/>
      <c r="N1202" s="292"/>
      <c r="O1202" s="308">
        <f>E1202+H1202+K1202+N1202</f>
        <v>30</v>
      </c>
    </row>
    <row r="1203" spans="1:15" ht="21">
      <c r="A1203" s="167" t="s">
        <v>28</v>
      </c>
      <c r="B1203" s="167" t="s">
        <v>1</v>
      </c>
      <c r="C1203" s="52"/>
      <c r="D1203" s="52"/>
      <c r="E1203" s="302">
        <f>SUM(E1201:E1202)</f>
        <v>0</v>
      </c>
      <c r="F1203" s="313"/>
      <c r="G1203" s="313"/>
      <c r="H1203" s="302">
        <f>SUM(H1200:H1202)</f>
        <v>530</v>
      </c>
      <c r="I1203" s="313"/>
      <c r="J1203" s="313"/>
      <c r="K1203" s="302">
        <f>SUM(K1200:K1202)</f>
        <v>1135</v>
      </c>
      <c r="L1203" s="302"/>
      <c r="M1203" s="302"/>
      <c r="N1203" s="302">
        <f>SUM(N1200:N1202)</f>
        <v>0</v>
      </c>
      <c r="O1203" s="286">
        <f>SUM(O1200:O1202)</f>
        <v>1665</v>
      </c>
    </row>
    <row r="1204" spans="1:15" ht="12.75">
      <c r="A1204" s="352" t="s">
        <v>609</v>
      </c>
      <c r="B1204" s="353"/>
      <c r="C1204" s="353"/>
      <c r="D1204" s="353"/>
      <c r="E1204" s="353"/>
      <c r="F1204" s="353"/>
      <c r="G1204" s="353"/>
      <c r="H1204" s="353"/>
      <c r="I1204" s="353"/>
      <c r="J1204" s="353"/>
      <c r="K1204" s="353"/>
      <c r="L1204" s="353"/>
      <c r="M1204" s="353"/>
      <c r="N1204" s="353"/>
      <c r="O1204" s="354"/>
    </row>
    <row r="1205" spans="1:15" ht="22.5">
      <c r="A1205" s="52" t="s">
        <v>30</v>
      </c>
      <c r="B1205" s="167" t="s">
        <v>22</v>
      </c>
      <c r="C1205" s="167"/>
      <c r="D1205" s="168"/>
      <c r="E1205" s="302">
        <v>2.181</v>
      </c>
      <c r="F1205" s="302"/>
      <c r="G1205" s="302"/>
      <c r="H1205" s="302">
        <v>2.181</v>
      </c>
      <c r="I1205" s="302"/>
      <c r="J1205" s="302"/>
      <c r="K1205" s="302">
        <v>2.181</v>
      </c>
      <c r="L1205" s="302"/>
      <c r="M1205" s="302"/>
      <c r="N1205" s="302">
        <v>2.181</v>
      </c>
      <c r="O1205" s="316">
        <f>E1205+H1205+K1205+N1205</f>
        <v>8.724</v>
      </c>
    </row>
    <row r="1206" spans="1:15" ht="45">
      <c r="A1206" s="52" t="s">
        <v>31</v>
      </c>
      <c r="B1206" s="167" t="s">
        <v>32</v>
      </c>
      <c r="C1206" s="167"/>
      <c r="D1206" s="167"/>
      <c r="E1206" s="302">
        <v>2.1</v>
      </c>
      <c r="F1206" s="313"/>
      <c r="G1206" s="313"/>
      <c r="H1206" s="302">
        <v>2.1</v>
      </c>
      <c r="I1206" s="313"/>
      <c r="J1206" s="313"/>
      <c r="K1206" s="315">
        <v>2.1</v>
      </c>
      <c r="L1206" s="330"/>
      <c r="M1206" s="330"/>
      <c r="N1206" s="315">
        <v>2.1</v>
      </c>
      <c r="O1206" s="316">
        <f aca="true" t="shared" si="107" ref="O1206:O1213">E1206+H1206+K1206+N1206</f>
        <v>8.4</v>
      </c>
    </row>
    <row r="1207" spans="1:15" ht="112.5">
      <c r="A1207" s="52" t="s">
        <v>610</v>
      </c>
      <c r="B1207" s="167" t="s">
        <v>22</v>
      </c>
      <c r="C1207" s="167"/>
      <c r="D1207" s="167"/>
      <c r="E1207" s="302">
        <v>3</v>
      </c>
      <c r="F1207" s="313"/>
      <c r="G1207" s="313"/>
      <c r="H1207" s="302">
        <v>3</v>
      </c>
      <c r="I1207" s="313"/>
      <c r="J1207" s="313"/>
      <c r="K1207" s="302">
        <v>3</v>
      </c>
      <c r="L1207" s="313"/>
      <c r="M1207" s="313"/>
      <c r="N1207" s="302">
        <v>3</v>
      </c>
      <c r="O1207" s="316">
        <f t="shared" si="107"/>
        <v>12</v>
      </c>
    </row>
    <row r="1208" spans="1:15" ht="33.75">
      <c r="A1208" s="52" t="s">
        <v>34</v>
      </c>
      <c r="B1208" s="167" t="s">
        <v>22</v>
      </c>
      <c r="C1208" s="167"/>
      <c r="D1208" s="167"/>
      <c r="E1208" s="302">
        <v>4</v>
      </c>
      <c r="F1208" s="313"/>
      <c r="G1208" s="313"/>
      <c r="H1208" s="313"/>
      <c r="I1208" s="313"/>
      <c r="J1208" s="313"/>
      <c r="K1208" s="302">
        <v>4</v>
      </c>
      <c r="L1208" s="313"/>
      <c r="M1208" s="313"/>
      <c r="N1208" s="313"/>
      <c r="O1208" s="316">
        <f t="shared" si="107"/>
        <v>8</v>
      </c>
    </row>
    <row r="1209" spans="1:15" ht="45">
      <c r="A1209" s="52" t="s">
        <v>38</v>
      </c>
      <c r="B1209" s="167" t="s">
        <v>22</v>
      </c>
      <c r="C1209" s="167"/>
      <c r="D1209" s="167"/>
      <c r="E1209" s="302">
        <v>8.112</v>
      </c>
      <c r="F1209" s="302"/>
      <c r="G1209" s="302"/>
      <c r="H1209" s="302">
        <v>8.113</v>
      </c>
      <c r="I1209" s="302"/>
      <c r="J1209" s="302"/>
      <c r="K1209" s="302">
        <v>8.112</v>
      </c>
      <c r="L1209" s="302"/>
      <c r="M1209" s="302"/>
      <c r="N1209" s="302">
        <v>8.113</v>
      </c>
      <c r="O1209" s="316">
        <f t="shared" si="107"/>
        <v>32.45</v>
      </c>
    </row>
    <row r="1210" spans="1:15" ht="112.5">
      <c r="A1210" s="52" t="s">
        <v>39</v>
      </c>
      <c r="B1210" s="167" t="s">
        <v>22</v>
      </c>
      <c r="C1210" s="167"/>
      <c r="D1210" s="167"/>
      <c r="E1210" s="313">
        <v>4.5</v>
      </c>
      <c r="F1210" s="313"/>
      <c r="G1210" s="313"/>
      <c r="H1210" s="313"/>
      <c r="I1210" s="313"/>
      <c r="J1210" s="313"/>
      <c r="K1210" s="313">
        <v>4.5</v>
      </c>
      <c r="L1210" s="313"/>
      <c r="M1210" s="313"/>
      <c r="N1210" s="313"/>
      <c r="O1210" s="316">
        <f t="shared" si="107"/>
        <v>9</v>
      </c>
    </row>
    <row r="1211" spans="1:15" ht="22.5">
      <c r="A1211" s="52" t="s">
        <v>613</v>
      </c>
      <c r="B1211" s="167" t="s">
        <v>612</v>
      </c>
      <c r="C1211" s="167"/>
      <c r="D1211" s="167"/>
      <c r="E1211" s="302">
        <v>2.945</v>
      </c>
      <c r="F1211" s="302"/>
      <c r="G1211" s="302"/>
      <c r="H1211" s="302">
        <v>2.945</v>
      </c>
      <c r="I1211" s="302"/>
      <c r="J1211" s="302"/>
      <c r="K1211" s="302">
        <v>2.945</v>
      </c>
      <c r="L1211" s="302"/>
      <c r="M1211" s="302"/>
      <c r="N1211" s="302">
        <v>2.945</v>
      </c>
      <c r="O1211" s="316">
        <f t="shared" si="107"/>
        <v>11.78</v>
      </c>
    </row>
    <row r="1212" spans="1:15" ht="45">
      <c r="A1212" s="52" t="s">
        <v>614</v>
      </c>
      <c r="B1212" s="167" t="s">
        <v>1</v>
      </c>
      <c r="C1212" s="167"/>
      <c r="D1212" s="167"/>
      <c r="E1212" s="302">
        <v>2.1</v>
      </c>
      <c r="F1212" s="302"/>
      <c r="G1212" s="302"/>
      <c r="H1212" s="302">
        <v>2.1</v>
      </c>
      <c r="I1212" s="302"/>
      <c r="J1212" s="302"/>
      <c r="K1212" s="302">
        <v>2.1</v>
      </c>
      <c r="L1212" s="302"/>
      <c r="M1212" s="302"/>
      <c r="N1212" s="302">
        <v>2.1</v>
      </c>
      <c r="O1212" s="316">
        <f t="shared" si="107"/>
        <v>8.4</v>
      </c>
    </row>
    <row r="1213" spans="1:15" ht="56.25">
      <c r="A1213" s="52" t="s">
        <v>615</v>
      </c>
      <c r="B1213" s="167" t="s">
        <v>1</v>
      </c>
      <c r="C1213" s="167"/>
      <c r="D1213" s="167"/>
      <c r="E1213" s="302">
        <v>1.675</v>
      </c>
      <c r="F1213" s="302"/>
      <c r="G1213" s="302"/>
      <c r="H1213" s="302">
        <v>1.675</v>
      </c>
      <c r="I1213" s="302"/>
      <c r="J1213" s="302"/>
      <c r="K1213" s="302">
        <v>1.675</v>
      </c>
      <c r="L1213" s="302"/>
      <c r="M1213" s="302"/>
      <c r="N1213" s="302">
        <v>1.675</v>
      </c>
      <c r="O1213" s="316">
        <f t="shared" si="107"/>
        <v>6.7</v>
      </c>
    </row>
    <row r="1214" spans="1:15" ht="21.75">
      <c r="A1214" s="331" t="s">
        <v>616</v>
      </c>
      <c r="B1214" s="280" t="s">
        <v>1</v>
      </c>
      <c r="C1214" s="282"/>
      <c r="D1214" s="282"/>
      <c r="E1214" s="316">
        <f>SUM(E1205:E1213)</f>
        <v>30.613000000000003</v>
      </c>
      <c r="F1214" s="316"/>
      <c r="G1214" s="316"/>
      <c r="H1214" s="316">
        <f>SUM(H1205:H1213)</f>
        <v>22.114</v>
      </c>
      <c r="I1214" s="316"/>
      <c r="J1214" s="316"/>
      <c r="K1214" s="316">
        <f>SUM(K1205:K1213)</f>
        <v>30.613000000000003</v>
      </c>
      <c r="L1214" s="316"/>
      <c r="M1214" s="316"/>
      <c r="N1214" s="316">
        <f>SUM(N1205:N1213)</f>
        <v>22.114</v>
      </c>
      <c r="O1214" s="316">
        <f>SUM(O1205:O1213)</f>
        <v>105.45400000000002</v>
      </c>
    </row>
    <row r="1215" spans="1:15" ht="12.75">
      <c r="A1215" s="158"/>
      <c r="B1215" s="158"/>
      <c r="C1215" s="158"/>
      <c r="D1215" s="158"/>
      <c r="E1215" s="158"/>
      <c r="F1215" s="158"/>
      <c r="G1215" s="158"/>
      <c r="H1215" s="158"/>
      <c r="I1215" s="158"/>
      <c r="J1215" s="158"/>
      <c r="K1215" s="158"/>
      <c r="L1215" s="158"/>
      <c r="M1215" s="158"/>
      <c r="N1215" s="158"/>
      <c r="O1215" s="158"/>
    </row>
    <row r="1216" spans="1:15" ht="12.75">
      <c r="A1216" s="355" t="s">
        <v>617</v>
      </c>
      <c r="B1216" s="356"/>
      <c r="C1216" s="357"/>
      <c r="D1216" s="158"/>
      <c r="E1216" s="316">
        <f>E1196+E1203+E1214</f>
        <v>3034.30318</v>
      </c>
      <c r="F1216" s="341"/>
      <c r="G1216" s="341"/>
      <c r="H1216" s="316">
        <f>H1196+H1203+H1214</f>
        <v>1607.957735</v>
      </c>
      <c r="I1216" s="341"/>
      <c r="J1216" s="341"/>
      <c r="K1216" s="316">
        <f>K1196+K1203+K1214</f>
        <v>1700.0837800000002</v>
      </c>
      <c r="L1216" s="341"/>
      <c r="M1216" s="341"/>
      <c r="N1216" s="316">
        <f>N1196+N1203+N1214</f>
        <v>1295.0035199999998</v>
      </c>
      <c r="O1216" s="316">
        <f>O1196+O1203+O1214</f>
        <v>7637.348215</v>
      </c>
    </row>
    <row r="1217" spans="1:15" ht="12.75">
      <c r="A1217" s="342"/>
      <c r="B1217" s="342"/>
      <c r="C1217" s="342"/>
      <c r="D1217" s="334"/>
      <c r="E1217" s="343"/>
      <c r="F1217" s="345"/>
      <c r="G1217" s="345"/>
      <c r="H1217" s="343"/>
      <c r="I1217" s="345"/>
      <c r="J1217" s="345"/>
      <c r="K1217" s="343"/>
      <c r="L1217" s="345"/>
      <c r="M1217" s="345"/>
      <c r="N1217" s="343"/>
      <c r="O1217" s="343"/>
    </row>
    <row r="1218" spans="1:15" ht="12.75">
      <c r="A1218" s="342"/>
      <c r="B1218" s="342"/>
      <c r="C1218" s="342"/>
      <c r="D1218" s="334"/>
      <c r="E1218" s="343"/>
      <c r="F1218" s="345"/>
      <c r="G1218" s="345"/>
      <c r="H1218" s="343"/>
      <c r="I1218" s="345"/>
      <c r="J1218" s="345"/>
      <c r="K1218" s="343"/>
      <c r="L1218" s="345"/>
      <c r="M1218" s="345"/>
      <c r="N1218" s="343"/>
      <c r="O1218" s="343"/>
    </row>
    <row r="1219" spans="1:15" ht="12.75">
      <c r="A1219" s="342"/>
      <c r="B1219" s="342"/>
      <c r="C1219" s="342"/>
      <c r="D1219" s="334"/>
      <c r="E1219" s="343"/>
      <c r="F1219" s="345"/>
      <c r="G1219" s="345"/>
      <c r="H1219" s="343"/>
      <c r="I1219" s="345"/>
      <c r="J1219" s="345"/>
      <c r="K1219" s="343"/>
      <c r="L1219" s="345"/>
      <c r="M1219" s="345"/>
      <c r="N1219" s="343"/>
      <c r="O1219" s="343"/>
    </row>
    <row r="1220" spans="1:15" ht="12.75">
      <c r="A1220" s="342"/>
      <c r="B1220" s="342"/>
      <c r="C1220" s="342"/>
      <c r="D1220" s="334"/>
      <c r="E1220" s="343"/>
      <c r="F1220" s="345"/>
      <c r="G1220" s="345"/>
      <c r="H1220" s="343"/>
      <c r="I1220" s="345"/>
      <c r="J1220" s="345"/>
      <c r="K1220" s="343"/>
      <c r="L1220" s="345"/>
      <c r="M1220" s="345"/>
      <c r="N1220" s="343"/>
      <c r="O1220" s="343"/>
    </row>
    <row r="1221" spans="1:15" ht="12.75">
      <c r="A1221" s="342"/>
      <c r="B1221" s="342"/>
      <c r="C1221" s="342"/>
      <c r="D1221" s="334"/>
      <c r="E1221" s="343"/>
      <c r="F1221" s="345"/>
      <c r="G1221" s="345"/>
      <c r="H1221" s="343"/>
      <c r="I1221" s="345"/>
      <c r="J1221" s="345"/>
      <c r="K1221" s="343"/>
      <c r="L1221" s="345"/>
      <c r="M1221" s="345"/>
      <c r="N1221" s="343"/>
      <c r="O1221" s="343"/>
    </row>
    <row r="1222" spans="1:15" ht="12.75">
      <c r="A1222" s="342"/>
      <c r="B1222" s="342"/>
      <c r="C1222" s="342"/>
      <c r="D1222" s="334"/>
      <c r="E1222" s="343"/>
      <c r="F1222" s="345"/>
      <c r="G1222" s="345"/>
      <c r="H1222" s="343"/>
      <c r="I1222" s="345"/>
      <c r="J1222" s="345"/>
      <c r="K1222" s="343"/>
      <c r="L1222" s="345"/>
      <c r="M1222" s="345"/>
      <c r="N1222" s="343"/>
      <c r="O1222" s="343"/>
    </row>
    <row r="1223" spans="1:15" ht="12.75">
      <c r="A1223" s="342"/>
      <c r="B1223" s="342"/>
      <c r="C1223" s="342"/>
      <c r="D1223" s="334"/>
      <c r="E1223" s="343"/>
      <c r="F1223" s="345"/>
      <c r="G1223" s="345"/>
      <c r="H1223" s="343"/>
      <c r="I1223" s="345"/>
      <c r="J1223" s="345"/>
      <c r="K1223" s="343"/>
      <c r="L1223" s="345"/>
      <c r="M1223" s="345"/>
      <c r="N1223" s="343"/>
      <c r="O1223" s="343"/>
    </row>
    <row r="1224" spans="1:15" ht="12.75">
      <c r="A1224" s="342"/>
      <c r="B1224" s="342"/>
      <c r="C1224" s="342"/>
      <c r="D1224" s="334"/>
      <c r="E1224" s="343"/>
      <c r="F1224" s="345"/>
      <c r="G1224" s="345"/>
      <c r="H1224" s="343"/>
      <c r="I1224" s="345"/>
      <c r="J1224" s="345"/>
      <c r="K1224" s="343"/>
      <c r="L1224" s="345"/>
      <c r="M1224" s="345"/>
      <c r="N1224" s="343"/>
      <c r="O1224" s="343"/>
    </row>
    <row r="1225" spans="1:15" ht="12.75">
      <c r="A1225" s="342"/>
      <c r="B1225" s="342"/>
      <c r="C1225" s="342"/>
      <c r="D1225" s="334"/>
      <c r="E1225" s="343"/>
      <c r="F1225" s="345"/>
      <c r="G1225" s="345"/>
      <c r="H1225" s="343"/>
      <c r="I1225" s="345"/>
      <c r="J1225" s="345"/>
      <c r="K1225" s="343"/>
      <c r="L1225" s="345"/>
      <c r="M1225" s="345"/>
      <c r="N1225" s="343"/>
      <c r="O1225" s="343"/>
    </row>
    <row r="1226" spans="1:15" ht="12.75">
      <c r="A1226" s="342"/>
      <c r="B1226" s="342"/>
      <c r="C1226" s="342"/>
      <c r="D1226" s="334"/>
      <c r="E1226" s="343"/>
      <c r="F1226" s="345"/>
      <c r="G1226" s="345"/>
      <c r="H1226" s="343"/>
      <c r="I1226" s="345"/>
      <c r="J1226" s="345"/>
      <c r="K1226" s="343"/>
      <c r="L1226" s="345"/>
      <c r="M1226" s="345"/>
      <c r="N1226" s="343"/>
      <c r="O1226" s="343"/>
    </row>
    <row r="1227" spans="1:15" ht="12.75">
      <c r="A1227" s="342"/>
      <c r="B1227" s="342"/>
      <c r="C1227" s="342"/>
      <c r="D1227" s="334"/>
      <c r="E1227" s="343"/>
      <c r="F1227" s="345"/>
      <c r="G1227" s="345"/>
      <c r="H1227" s="343"/>
      <c r="I1227" s="345"/>
      <c r="J1227" s="345"/>
      <c r="K1227" s="343"/>
      <c r="L1227" s="345"/>
      <c r="M1227" s="345"/>
      <c r="N1227" s="343"/>
      <c r="O1227" s="343"/>
    </row>
    <row r="1228" spans="1:15" ht="12.75">
      <c r="A1228" s="342"/>
      <c r="B1228" s="342"/>
      <c r="C1228" s="342"/>
      <c r="D1228" s="334"/>
      <c r="E1228" s="343"/>
      <c r="F1228" s="345"/>
      <c r="G1228" s="345"/>
      <c r="H1228" s="343"/>
      <c r="I1228" s="345"/>
      <c r="J1228" s="345"/>
      <c r="K1228" s="343"/>
      <c r="L1228" s="345"/>
      <c r="M1228" s="345"/>
      <c r="N1228" s="343"/>
      <c r="O1228" s="343"/>
    </row>
    <row r="1229" spans="1:15" ht="12.75">
      <c r="A1229" s="342"/>
      <c r="B1229" s="342"/>
      <c r="C1229" s="342"/>
      <c r="D1229" s="334"/>
      <c r="E1229" s="343"/>
      <c r="F1229" s="345"/>
      <c r="G1229" s="345"/>
      <c r="H1229" s="343"/>
      <c r="I1229" s="345"/>
      <c r="J1229" s="345"/>
      <c r="K1229" s="343"/>
      <c r="L1229" s="345"/>
      <c r="M1229" s="345"/>
      <c r="N1229" s="343"/>
      <c r="O1229" s="343"/>
    </row>
    <row r="1230" spans="1:15" ht="12.75">
      <c r="A1230" s="342"/>
      <c r="B1230" s="342"/>
      <c r="C1230" s="342"/>
      <c r="D1230" s="334"/>
      <c r="E1230" s="343"/>
      <c r="F1230" s="345"/>
      <c r="G1230" s="345"/>
      <c r="H1230" s="343"/>
      <c r="I1230" s="345"/>
      <c r="J1230" s="345"/>
      <c r="K1230" s="343"/>
      <c r="L1230" s="345"/>
      <c r="M1230" s="345"/>
      <c r="N1230" s="343"/>
      <c r="O1230" s="343"/>
    </row>
    <row r="1231" spans="1:15" ht="12.75">
      <c r="A1231" s="342"/>
      <c r="B1231" s="342"/>
      <c r="C1231" s="342"/>
      <c r="D1231" s="334"/>
      <c r="E1231" s="343"/>
      <c r="F1231" s="345"/>
      <c r="G1231" s="345"/>
      <c r="H1231" s="343"/>
      <c r="I1231" s="345"/>
      <c r="J1231" s="345"/>
      <c r="K1231" s="343"/>
      <c r="L1231" s="345"/>
      <c r="M1231" s="345"/>
      <c r="N1231" s="343"/>
      <c r="O1231" s="343"/>
    </row>
    <row r="1232" spans="1:15" ht="12.75">
      <c r="A1232" s="342"/>
      <c r="B1232" s="342"/>
      <c r="C1232" s="342"/>
      <c r="D1232" s="334"/>
      <c r="E1232" s="343"/>
      <c r="F1232" s="345"/>
      <c r="G1232" s="345"/>
      <c r="H1232" s="343"/>
      <c r="I1232" s="345"/>
      <c r="J1232" s="345"/>
      <c r="K1232" s="343"/>
      <c r="L1232" s="345"/>
      <c r="M1232" s="345"/>
      <c r="N1232" s="343"/>
      <c r="O1232" s="343"/>
    </row>
    <row r="1233" spans="1:15" ht="12.75">
      <c r="A1233" s="342"/>
      <c r="B1233" s="342"/>
      <c r="C1233" s="342"/>
      <c r="D1233" s="334"/>
      <c r="E1233" s="343"/>
      <c r="F1233" s="345"/>
      <c r="G1233" s="345"/>
      <c r="H1233" s="343"/>
      <c r="I1233" s="345"/>
      <c r="J1233" s="345"/>
      <c r="K1233" s="343"/>
      <c r="L1233" s="345"/>
      <c r="M1233" s="345"/>
      <c r="N1233" s="343"/>
      <c r="O1233" s="343"/>
    </row>
    <row r="1234" spans="1:15" ht="12.75">
      <c r="A1234" s="342"/>
      <c r="B1234" s="342"/>
      <c r="C1234" s="342"/>
      <c r="D1234" s="334"/>
      <c r="E1234" s="343"/>
      <c r="F1234" s="345"/>
      <c r="G1234" s="345"/>
      <c r="H1234" s="343"/>
      <c r="I1234" s="345"/>
      <c r="J1234" s="345"/>
      <c r="K1234" s="343"/>
      <c r="L1234" s="345"/>
      <c r="M1234" s="345"/>
      <c r="N1234" s="343"/>
      <c r="O1234" s="343"/>
    </row>
    <row r="1235" spans="1:15" ht="12.75">
      <c r="A1235" s="342"/>
      <c r="B1235" s="342"/>
      <c r="C1235" s="342"/>
      <c r="D1235" s="334"/>
      <c r="E1235" s="343"/>
      <c r="F1235" s="345"/>
      <c r="G1235" s="345"/>
      <c r="H1235" s="343"/>
      <c r="I1235" s="345"/>
      <c r="J1235" s="345"/>
      <c r="K1235" s="343"/>
      <c r="L1235" s="345"/>
      <c r="M1235" s="345"/>
      <c r="N1235" s="343"/>
      <c r="O1235" s="343"/>
    </row>
    <row r="1236" spans="1:15" ht="12.75">
      <c r="A1236" s="342"/>
      <c r="B1236" s="342"/>
      <c r="C1236" s="342"/>
      <c r="D1236" s="334"/>
      <c r="E1236" s="343"/>
      <c r="F1236" s="345"/>
      <c r="G1236" s="345"/>
      <c r="H1236" s="343"/>
      <c r="I1236" s="345"/>
      <c r="J1236" s="345"/>
      <c r="K1236" s="343"/>
      <c r="L1236" s="345"/>
      <c r="M1236" s="345"/>
      <c r="N1236" s="343"/>
      <c r="O1236" s="343"/>
    </row>
    <row r="1237" spans="1:15" ht="12.75">
      <c r="A1237" s="342"/>
      <c r="B1237" s="342"/>
      <c r="C1237" s="342"/>
      <c r="D1237" s="334"/>
      <c r="E1237" s="343"/>
      <c r="F1237" s="345"/>
      <c r="G1237" s="345"/>
      <c r="H1237" s="343"/>
      <c r="I1237" s="345"/>
      <c r="J1237" s="345"/>
      <c r="K1237" s="343"/>
      <c r="L1237" s="345"/>
      <c r="M1237" s="345"/>
      <c r="N1237" s="343"/>
      <c r="O1237" s="343"/>
    </row>
    <row r="1238" spans="1:15" ht="12.75">
      <c r="A1238" s="342"/>
      <c r="B1238" s="342"/>
      <c r="C1238" s="342"/>
      <c r="D1238" s="334"/>
      <c r="E1238" s="343"/>
      <c r="F1238" s="345"/>
      <c r="G1238" s="345"/>
      <c r="H1238" s="343"/>
      <c r="I1238" s="345"/>
      <c r="J1238" s="345"/>
      <c r="K1238" s="343"/>
      <c r="L1238" s="345"/>
      <c r="M1238" s="345"/>
      <c r="N1238" s="343"/>
      <c r="O1238" s="343"/>
    </row>
    <row r="1239" spans="1:15" ht="12.75">
      <c r="A1239" s="342"/>
      <c r="B1239" s="342"/>
      <c r="C1239" s="342"/>
      <c r="D1239" s="334"/>
      <c r="E1239" s="343"/>
      <c r="F1239" s="345"/>
      <c r="G1239" s="345"/>
      <c r="H1239" s="343"/>
      <c r="I1239" s="345"/>
      <c r="J1239" s="345"/>
      <c r="K1239" s="343"/>
      <c r="L1239" s="345"/>
      <c r="M1239" s="345"/>
      <c r="N1239" s="343"/>
      <c r="O1239" s="343"/>
    </row>
    <row r="1240" spans="1:15" ht="12.75">
      <c r="A1240" s="342"/>
      <c r="B1240" s="342"/>
      <c r="C1240" s="342"/>
      <c r="D1240" s="334"/>
      <c r="E1240" s="343"/>
      <c r="F1240" s="345"/>
      <c r="G1240" s="345"/>
      <c r="H1240" s="343"/>
      <c r="I1240" s="345"/>
      <c r="J1240" s="345"/>
      <c r="K1240" s="343"/>
      <c r="L1240" s="345"/>
      <c r="M1240" s="345"/>
      <c r="N1240" s="343"/>
      <c r="O1240" s="343"/>
    </row>
    <row r="1241" spans="1:15" ht="12.75">
      <c r="A1241" s="342"/>
      <c r="B1241" s="342"/>
      <c r="C1241" s="342"/>
      <c r="D1241" s="334"/>
      <c r="E1241" s="343"/>
      <c r="F1241" s="345"/>
      <c r="G1241" s="345"/>
      <c r="H1241" s="343"/>
      <c r="I1241" s="345"/>
      <c r="J1241" s="345"/>
      <c r="K1241" s="343"/>
      <c r="L1241" s="345"/>
      <c r="M1241" s="345"/>
      <c r="N1241" s="343"/>
      <c r="O1241" s="343"/>
    </row>
    <row r="1242" spans="1:15" ht="12.75">
      <c r="A1242" s="342"/>
      <c r="B1242" s="342"/>
      <c r="C1242" s="342"/>
      <c r="D1242" s="334"/>
      <c r="E1242" s="343"/>
      <c r="F1242" s="345"/>
      <c r="G1242" s="345"/>
      <c r="H1242" s="343"/>
      <c r="I1242" s="345"/>
      <c r="J1242" s="345"/>
      <c r="K1242" s="343"/>
      <c r="L1242" s="345"/>
      <c r="M1242" s="345"/>
      <c r="N1242" s="343"/>
      <c r="O1242" s="343"/>
    </row>
    <row r="1243" spans="1:15" ht="12.75">
      <c r="A1243" s="342"/>
      <c r="B1243" s="342"/>
      <c r="C1243" s="342"/>
      <c r="D1243" s="334"/>
      <c r="E1243" s="343"/>
      <c r="F1243" s="345"/>
      <c r="G1243" s="345"/>
      <c r="H1243" s="343"/>
      <c r="I1243" s="345"/>
      <c r="J1243" s="345"/>
      <c r="K1243" s="343"/>
      <c r="L1243" s="345"/>
      <c r="M1243" s="345"/>
      <c r="N1243" s="343"/>
      <c r="O1243" s="343"/>
    </row>
    <row r="1244" spans="1:15" ht="12.75">
      <c r="A1244" s="342"/>
      <c r="B1244" s="342"/>
      <c r="C1244" s="342"/>
      <c r="D1244" s="334"/>
      <c r="E1244" s="343"/>
      <c r="F1244" s="345"/>
      <c r="G1244" s="345"/>
      <c r="H1244" s="343"/>
      <c r="I1244" s="345"/>
      <c r="J1244" s="345"/>
      <c r="K1244" s="343"/>
      <c r="L1244" s="345"/>
      <c r="M1244" s="345"/>
      <c r="N1244" s="343"/>
      <c r="O1244" s="343"/>
    </row>
    <row r="1245" spans="1:15" ht="12.75">
      <c r="A1245" s="342"/>
      <c r="B1245" s="342"/>
      <c r="C1245" s="342"/>
      <c r="D1245" s="334"/>
      <c r="E1245" s="343"/>
      <c r="F1245" s="345"/>
      <c r="G1245" s="345"/>
      <c r="H1245" s="343"/>
      <c r="I1245" s="345"/>
      <c r="J1245" s="345"/>
      <c r="K1245" s="343"/>
      <c r="L1245" s="345"/>
      <c r="M1245" s="345"/>
      <c r="N1245" s="343"/>
      <c r="O1245" s="343"/>
    </row>
    <row r="1246" spans="1:15" ht="12.75">
      <c r="A1246" s="373" t="s">
        <v>644</v>
      </c>
      <c r="B1246" s="373"/>
      <c r="C1246" s="373"/>
      <c r="D1246" s="373"/>
      <c r="E1246" s="373"/>
      <c r="F1246" s="373"/>
      <c r="G1246" s="373"/>
      <c r="H1246" s="373"/>
      <c r="I1246" s="373"/>
      <c r="J1246" s="373"/>
      <c r="K1246" s="373"/>
      <c r="L1246" s="373"/>
      <c r="M1246" s="373"/>
      <c r="N1246" s="373"/>
      <c r="O1246" s="373"/>
    </row>
    <row r="1247" spans="1:15" ht="12.75">
      <c r="A1247" s="340"/>
      <c r="B1247" s="340"/>
      <c r="C1247" s="340"/>
      <c r="D1247" s="340"/>
      <c r="E1247" s="340"/>
      <c r="F1247" s="340"/>
      <c r="G1247" s="340"/>
      <c r="H1247" s="340"/>
      <c r="I1247" s="340"/>
      <c r="J1247" s="340"/>
      <c r="K1247" s="340"/>
      <c r="L1247" s="340"/>
      <c r="M1247" s="340"/>
      <c r="N1247" s="340"/>
      <c r="O1247" s="340"/>
    </row>
    <row r="1248" spans="1:15" ht="52.5">
      <c r="A1248" s="276" t="s">
        <v>43</v>
      </c>
      <c r="B1248" s="276" t="s">
        <v>44</v>
      </c>
      <c r="C1248" s="367" t="s">
        <v>45</v>
      </c>
      <c r="D1248" s="368"/>
      <c r="E1248" s="368"/>
      <c r="F1248" s="368"/>
      <c r="G1248" s="368"/>
      <c r="H1248" s="368"/>
      <c r="I1248" s="368"/>
      <c r="J1248" s="368"/>
      <c r="K1248" s="368"/>
      <c r="L1248" s="368"/>
      <c r="M1248" s="368"/>
      <c r="N1248" s="369"/>
      <c r="O1248" s="130" t="s">
        <v>46</v>
      </c>
    </row>
    <row r="1249" spans="1:15" ht="12.75">
      <c r="A1249" s="277"/>
      <c r="B1249" s="277"/>
      <c r="C1249" s="367" t="s">
        <v>47</v>
      </c>
      <c r="D1249" s="368"/>
      <c r="E1249" s="368"/>
      <c r="F1249" s="367" t="s">
        <v>48</v>
      </c>
      <c r="G1249" s="368"/>
      <c r="H1249" s="368"/>
      <c r="I1249" s="367" t="s">
        <v>49</v>
      </c>
      <c r="J1249" s="368"/>
      <c r="K1249" s="368"/>
      <c r="L1249" s="367" t="s">
        <v>50</v>
      </c>
      <c r="M1249" s="368"/>
      <c r="N1249" s="369"/>
      <c r="O1249" s="130"/>
    </row>
    <row r="1250" spans="1:15" ht="21">
      <c r="A1250" s="278"/>
      <c r="B1250" s="278"/>
      <c r="C1250" s="277" t="s">
        <v>51</v>
      </c>
      <c r="D1250" s="277" t="s">
        <v>52</v>
      </c>
      <c r="E1250" s="277" t="s">
        <v>53</v>
      </c>
      <c r="F1250" s="277" t="s">
        <v>51</v>
      </c>
      <c r="G1250" s="277" t="s">
        <v>54</v>
      </c>
      <c r="H1250" s="277" t="s">
        <v>53</v>
      </c>
      <c r="I1250" s="277" t="s">
        <v>51</v>
      </c>
      <c r="J1250" s="277" t="s">
        <v>54</v>
      </c>
      <c r="K1250" s="277" t="s">
        <v>53</v>
      </c>
      <c r="L1250" s="130" t="s">
        <v>51</v>
      </c>
      <c r="M1250" s="130" t="s">
        <v>54</v>
      </c>
      <c r="N1250" s="130" t="s">
        <v>53</v>
      </c>
      <c r="O1250" s="132"/>
    </row>
    <row r="1251" spans="1:15" ht="12.75">
      <c r="A1251" s="359" t="s">
        <v>55</v>
      </c>
      <c r="B1251" s="360"/>
      <c r="C1251" s="360"/>
      <c r="D1251" s="360"/>
      <c r="E1251" s="360"/>
      <c r="F1251" s="360"/>
      <c r="G1251" s="360"/>
      <c r="H1251" s="360"/>
      <c r="I1251" s="360"/>
      <c r="J1251" s="360"/>
      <c r="K1251" s="360"/>
      <c r="L1251" s="360"/>
      <c r="M1251" s="360"/>
      <c r="N1251" s="360"/>
      <c r="O1251" s="361"/>
    </row>
    <row r="1252" spans="1:15" ht="12.75">
      <c r="A1252" s="349" t="s">
        <v>56</v>
      </c>
      <c r="B1252" s="350"/>
      <c r="C1252" s="350"/>
      <c r="D1252" s="350"/>
      <c r="E1252" s="350"/>
      <c r="F1252" s="350"/>
      <c r="G1252" s="350"/>
      <c r="H1252" s="350"/>
      <c r="I1252" s="350"/>
      <c r="J1252" s="350"/>
      <c r="K1252" s="350"/>
      <c r="L1252" s="350"/>
      <c r="M1252" s="350"/>
      <c r="N1252" s="350"/>
      <c r="O1252" s="351"/>
    </row>
    <row r="1253" spans="1:15" ht="12.75">
      <c r="A1253" s="279"/>
      <c r="B1253" s="280"/>
      <c r="C1253" s="104"/>
      <c r="D1253" s="104"/>
      <c r="E1253" s="281"/>
      <c r="F1253" s="104"/>
      <c r="G1253" s="104"/>
      <c r="H1253" s="282"/>
      <c r="I1253" s="158"/>
      <c r="J1253" s="158"/>
      <c r="K1253" s="282"/>
      <c r="L1253" s="283"/>
      <c r="M1253" s="283"/>
      <c r="N1253" s="284"/>
      <c r="O1253" s="284"/>
    </row>
    <row r="1254" spans="1:15" ht="12.75">
      <c r="A1254" s="285" t="s">
        <v>545</v>
      </c>
      <c r="B1254" s="285"/>
      <c r="C1254" s="157"/>
      <c r="D1254" s="157"/>
      <c r="E1254" s="286">
        <v>152</v>
      </c>
      <c r="F1254" s="157"/>
      <c r="G1254" s="157"/>
      <c r="H1254" s="286">
        <v>85</v>
      </c>
      <c r="I1254" s="157"/>
      <c r="J1254" s="157"/>
      <c r="K1254" s="286">
        <v>65</v>
      </c>
      <c r="L1254" s="287"/>
      <c r="M1254" s="287"/>
      <c r="N1254" s="286">
        <v>150</v>
      </c>
      <c r="O1254" s="288">
        <f>SUM(E1254,H1254,K1254,N1254)</f>
        <v>452</v>
      </c>
    </row>
    <row r="1255" spans="1:15" ht="12.75">
      <c r="A1255" s="285"/>
      <c r="B1255" s="285"/>
      <c r="C1255" s="157"/>
      <c r="D1255" s="157"/>
      <c r="E1255" s="286"/>
      <c r="F1255" s="157"/>
      <c r="G1255" s="157"/>
      <c r="H1255" s="286"/>
      <c r="I1255" s="157"/>
      <c r="J1255" s="157"/>
      <c r="K1255" s="286"/>
      <c r="L1255" s="289"/>
      <c r="M1255" s="289"/>
      <c r="N1255" s="286"/>
      <c r="O1255" s="332"/>
    </row>
    <row r="1256" spans="1:15" ht="22.5">
      <c r="A1256" s="290" t="s">
        <v>57</v>
      </c>
      <c r="B1256" s="291" t="s">
        <v>58</v>
      </c>
      <c r="C1256" s="159">
        <v>50</v>
      </c>
      <c r="D1256" s="159">
        <v>250</v>
      </c>
      <c r="E1256" s="292">
        <f>(C1256*D1256)/1000</f>
        <v>12.5</v>
      </c>
      <c r="F1256" s="159">
        <v>25</v>
      </c>
      <c r="G1256" s="159">
        <v>250</v>
      </c>
      <c r="H1256" s="292">
        <f>(F1256*G1256)/1000</f>
        <v>6.25</v>
      </c>
      <c r="I1256" s="159">
        <v>20</v>
      </c>
      <c r="J1256" s="159">
        <v>250</v>
      </c>
      <c r="K1256" s="292">
        <f>(I1256*J1256)/1000</f>
        <v>5</v>
      </c>
      <c r="L1256" s="293">
        <v>50</v>
      </c>
      <c r="M1256" s="293">
        <v>250</v>
      </c>
      <c r="N1256" s="292">
        <f>(L1256*M1256)/1000</f>
        <v>12.5</v>
      </c>
      <c r="O1256" s="288">
        <f>SUM(E1256,H1256,K1256,N1256)</f>
        <v>36.25</v>
      </c>
    </row>
    <row r="1257" spans="1:15" ht="12.75">
      <c r="A1257" s="290"/>
      <c r="B1257" s="291"/>
      <c r="C1257" s="159"/>
      <c r="D1257" s="159"/>
      <c r="E1257" s="281"/>
      <c r="F1257" s="159"/>
      <c r="G1257" s="159"/>
      <c r="H1257" s="281"/>
      <c r="I1257" s="159"/>
      <c r="J1257" s="159"/>
      <c r="K1257" s="281"/>
      <c r="L1257" s="293"/>
      <c r="M1257" s="293"/>
      <c r="N1257" s="281"/>
      <c r="O1257" s="288"/>
    </row>
    <row r="1258" spans="1:15" ht="12.75">
      <c r="A1258" s="279" t="s">
        <v>546</v>
      </c>
      <c r="B1258" s="291" t="s">
        <v>58</v>
      </c>
      <c r="C1258" s="158">
        <v>35</v>
      </c>
      <c r="D1258" s="158">
        <v>34</v>
      </c>
      <c r="E1258" s="292">
        <f aca="true" t="shared" si="108" ref="E1258:E1264">(C1258*D1258)/1000</f>
        <v>1.19</v>
      </c>
      <c r="F1258" s="158">
        <v>30</v>
      </c>
      <c r="G1258" s="158">
        <v>30</v>
      </c>
      <c r="H1258" s="292">
        <f aca="true" t="shared" si="109" ref="H1258:H1264">(F1258*G1258)/1000</f>
        <v>0.9</v>
      </c>
      <c r="I1258" s="158">
        <v>10</v>
      </c>
      <c r="J1258" s="158">
        <v>20</v>
      </c>
      <c r="K1258" s="292">
        <f aca="true" t="shared" si="110" ref="K1258:K1264">(I1258*J1258)/1000</f>
        <v>0.2</v>
      </c>
      <c r="L1258" s="158">
        <v>35</v>
      </c>
      <c r="M1258" s="158">
        <v>25</v>
      </c>
      <c r="N1258" s="292">
        <f aca="true" t="shared" si="111" ref="N1258:N1264">(L1258*M1258)/1000</f>
        <v>0.875</v>
      </c>
      <c r="O1258" s="288">
        <f aca="true" t="shared" si="112" ref="O1258:O1264">SUM(E1258,H1258,K1258,N1258)</f>
        <v>3.165</v>
      </c>
    </row>
    <row r="1259" spans="1:15" ht="12.75">
      <c r="A1259" s="279" t="s">
        <v>547</v>
      </c>
      <c r="B1259" s="291" t="s">
        <v>58</v>
      </c>
      <c r="C1259" s="158"/>
      <c r="D1259" s="158"/>
      <c r="E1259" s="292">
        <f t="shared" si="108"/>
        <v>0</v>
      </c>
      <c r="F1259" s="158">
        <v>30</v>
      </c>
      <c r="G1259" s="158">
        <v>30</v>
      </c>
      <c r="H1259" s="292">
        <f t="shared" si="109"/>
        <v>0.9</v>
      </c>
      <c r="I1259" s="158"/>
      <c r="J1259" s="158"/>
      <c r="K1259" s="292">
        <f t="shared" si="110"/>
        <v>0</v>
      </c>
      <c r="L1259" s="158"/>
      <c r="M1259" s="158"/>
      <c r="N1259" s="292">
        <f t="shared" si="111"/>
        <v>0</v>
      </c>
      <c r="O1259" s="288">
        <f t="shared" si="112"/>
        <v>0.9</v>
      </c>
    </row>
    <row r="1260" spans="1:15" ht="12.75">
      <c r="A1260" s="279" t="s">
        <v>548</v>
      </c>
      <c r="B1260" s="291" t="s">
        <v>58</v>
      </c>
      <c r="C1260" s="158">
        <v>10</v>
      </c>
      <c r="D1260" s="158">
        <v>25</v>
      </c>
      <c r="E1260" s="292">
        <f t="shared" si="108"/>
        <v>0.25</v>
      </c>
      <c r="F1260" s="158">
        <v>15</v>
      </c>
      <c r="G1260" s="158">
        <v>20</v>
      </c>
      <c r="H1260" s="292">
        <f t="shared" si="109"/>
        <v>0.3</v>
      </c>
      <c r="I1260" s="158"/>
      <c r="J1260" s="158"/>
      <c r="K1260" s="292">
        <f t="shared" si="110"/>
        <v>0</v>
      </c>
      <c r="L1260" s="158"/>
      <c r="M1260" s="158"/>
      <c r="N1260" s="292">
        <f t="shared" si="111"/>
        <v>0</v>
      </c>
      <c r="O1260" s="288">
        <f t="shared" si="112"/>
        <v>0.55</v>
      </c>
    </row>
    <row r="1261" spans="1:15" ht="12.75">
      <c r="A1261" s="279" t="s">
        <v>549</v>
      </c>
      <c r="B1261" s="291" t="s">
        <v>58</v>
      </c>
      <c r="C1261" s="158">
        <v>50</v>
      </c>
      <c r="D1261" s="158">
        <v>30</v>
      </c>
      <c r="E1261" s="292">
        <f t="shared" si="108"/>
        <v>1.5</v>
      </c>
      <c r="F1261" s="158">
        <v>50</v>
      </c>
      <c r="G1261" s="158">
        <v>25</v>
      </c>
      <c r="H1261" s="292">
        <f t="shared" si="109"/>
        <v>1.25</v>
      </c>
      <c r="I1261" s="158"/>
      <c r="J1261" s="158"/>
      <c r="K1261" s="292">
        <f t="shared" si="110"/>
        <v>0</v>
      </c>
      <c r="L1261" s="158">
        <v>20</v>
      </c>
      <c r="M1261" s="158">
        <v>25</v>
      </c>
      <c r="N1261" s="292">
        <f t="shared" si="111"/>
        <v>0.5</v>
      </c>
      <c r="O1261" s="288">
        <f t="shared" si="112"/>
        <v>3.25</v>
      </c>
    </row>
    <row r="1262" spans="1:15" ht="12.75">
      <c r="A1262" s="279" t="s">
        <v>550</v>
      </c>
      <c r="B1262" s="291" t="s">
        <v>58</v>
      </c>
      <c r="C1262" s="158">
        <v>150</v>
      </c>
      <c r="D1262" s="158">
        <v>30</v>
      </c>
      <c r="E1262" s="292">
        <f t="shared" si="108"/>
        <v>4.5</v>
      </c>
      <c r="F1262" s="158">
        <v>90</v>
      </c>
      <c r="G1262" s="158">
        <v>30</v>
      </c>
      <c r="H1262" s="292">
        <f t="shared" si="109"/>
        <v>2.7</v>
      </c>
      <c r="I1262" s="158">
        <v>60.5</v>
      </c>
      <c r="J1262" s="158">
        <v>20</v>
      </c>
      <c r="K1262" s="292">
        <f t="shared" si="110"/>
        <v>1.21</v>
      </c>
      <c r="L1262" s="158"/>
      <c r="M1262" s="158"/>
      <c r="N1262" s="292">
        <f t="shared" si="111"/>
        <v>0</v>
      </c>
      <c r="O1262" s="288">
        <f t="shared" si="112"/>
        <v>8.41</v>
      </c>
    </row>
    <row r="1263" spans="1:15" ht="12.75">
      <c r="A1263" s="279" t="s">
        <v>551</v>
      </c>
      <c r="B1263" s="291" t="s">
        <v>58</v>
      </c>
      <c r="C1263" s="158"/>
      <c r="D1263" s="158"/>
      <c r="E1263" s="292">
        <f t="shared" si="108"/>
        <v>0</v>
      </c>
      <c r="F1263" s="158">
        <v>5</v>
      </c>
      <c r="G1263" s="158">
        <v>100</v>
      </c>
      <c r="H1263" s="292">
        <f t="shared" si="109"/>
        <v>0.5</v>
      </c>
      <c r="I1263" s="158"/>
      <c r="J1263" s="158"/>
      <c r="K1263" s="292">
        <f t="shared" si="110"/>
        <v>0</v>
      </c>
      <c r="L1263" s="158"/>
      <c r="M1263" s="158"/>
      <c r="N1263" s="292">
        <f t="shared" si="111"/>
        <v>0</v>
      </c>
      <c r="O1263" s="288">
        <f t="shared" si="112"/>
        <v>0.5</v>
      </c>
    </row>
    <row r="1264" spans="1:15" ht="12.75">
      <c r="A1264" s="279" t="s">
        <v>552</v>
      </c>
      <c r="B1264" s="291" t="s">
        <v>58</v>
      </c>
      <c r="C1264" s="158"/>
      <c r="D1264" s="158"/>
      <c r="E1264" s="292">
        <f t="shared" si="108"/>
        <v>0</v>
      </c>
      <c r="F1264" s="158">
        <v>5</v>
      </c>
      <c r="G1264" s="158">
        <v>100</v>
      </c>
      <c r="H1264" s="292">
        <f t="shared" si="109"/>
        <v>0.5</v>
      </c>
      <c r="I1264" s="158"/>
      <c r="J1264" s="158"/>
      <c r="K1264" s="292">
        <f t="shared" si="110"/>
        <v>0</v>
      </c>
      <c r="L1264" s="158"/>
      <c r="M1264" s="158"/>
      <c r="N1264" s="292">
        <f t="shared" si="111"/>
        <v>0</v>
      </c>
      <c r="O1264" s="288">
        <f t="shared" si="112"/>
        <v>0.5</v>
      </c>
    </row>
    <row r="1265" spans="1:15" ht="12.75">
      <c r="A1265" s="279"/>
      <c r="B1265" s="291"/>
      <c r="C1265" s="16"/>
      <c r="D1265" s="16"/>
      <c r="E1265" s="281"/>
      <c r="F1265" s="16"/>
      <c r="G1265" s="16"/>
      <c r="H1265" s="281"/>
      <c r="I1265" s="16"/>
      <c r="J1265" s="16"/>
      <c r="K1265" s="281"/>
      <c r="L1265" s="16"/>
      <c r="M1265" s="16"/>
      <c r="N1265" s="281"/>
      <c r="O1265" s="288"/>
    </row>
    <row r="1266" spans="1:15" ht="12.75">
      <c r="A1266" s="285" t="s">
        <v>553</v>
      </c>
      <c r="B1266" s="157"/>
      <c r="C1266" s="157"/>
      <c r="D1266" s="157"/>
      <c r="E1266" s="286">
        <f>SUM(E1258:E1264)</f>
        <v>7.4399999999999995</v>
      </c>
      <c r="F1266" s="157"/>
      <c r="G1266" s="157"/>
      <c r="H1266" s="286">
        <f>SUM(H1258:H1264)</f>
        <v>7.050000000000001</v>
      </c>
      <c r="I1266" s="157"/>
      <c r="J1266" s="157"/>
      <c r="K1266" s="286">
        <f>SUM(K1258:K1264)</f>
        <v>1.41</v>
      </c>
      <c r="L1266" s="157"/>
      <c r="M1266" s="157"/>
      <c r="N1266" s="286">
        <f>SUM(N1258:N1264)</f>
        <v>1.375</v>
      </c>
      <c r="O1266" s="288">
        <f>SUM(E1266,H1266,K1266,N1266)</f>
        <v>17.275</v>
      </c>
    </row>
    <row r="1267" spans="1:15" ht="12.75">
      <c r="A1267" s="285"/>
      <c r="B1267" s="157"/>
      <c r="C1267" s="157"/>
      <c r="D1267" s="157"/>
      <c r="E1267" s="285"/>
      <c r="F1267" s="157"/>
      <c r="G1267" s="157"/>
      <c r="H1267" s="285"/>
      <c r="I1267" s="157"/>
      <c r="J1267" s="157"/>
      <c r="K1267" s="285"/>
      <c r="L1267" s="157"/>
      <c r="M1267" s="157"/>
      <c r="N1267" s="285"/>
      <c r="O1267" s="294"/>
    </row>
    <row r="1268" spans="1:15" ht="12.75">
      <c r="A1268" s="296" t="s">
        <v>59</v>
      </c>
      <c r="B1268" s="167" t="s">
        <v>169</v>
      </c>
      <c r="C1268" s="297">
        <v>200</v>
      </c>
      <c r="D1268" s="297">
        <v>40</v>
      </c>
      <c r="E1268" s="292">
        <f>(C1268*D1268)/1000</f>
        <v>8</v>
      </c>
      <c r="F1268" s="297">
        <v>100</v>
      </c>
      <c r="G1268" s="297">
        <v>40</v>
      </c>
      <c r="H1268" s="292">
        <f>(F1268*G1268)/1000</f>
        <v>4</v>
      </c>
      <c r="I1268" s="297">
        <v>60</v>
      </c>
      <c r="J1268" s="297">
        <v>40</v>
      </c>
      <c r="K1268" s="292">
        <f>(I1268*J1268)/1000</f>
        <v>2.4</v>
      </c>
      <c r="L1268" s="298">
        <v>200</v>
      </c>
      <c r="M1268" s="299">
        <v>40</v>
      </c>
      <c r="N1268" s="292">
        <f>(L1268*M1268)/1000</f>
        <v>8</v>
      </c>
      <c r="O1268" s="288">
        <f>SUM(E1268,H1268,K1268,N1268)</f>
        <v>22.4</v>
      </c>
    </row>
    <row r="1269" spans="1:15" ht="12.75">
      <c r="A1269" s="296"/>
      <c r="B1269" s="167"/>
      <c r="C1269" s="52"/>
      <c r="D1269" s="52"/>
      <c r="E1269" s="281"/>
      <c r="F1269" s="52"/>
      <c r="G1269" s="52"/>
      <c r="H1269" s="281"/>
      <c r="I1269" s="52"/>
      <c r="J1269" s="52"/>
      <c r="K1269" s="281"/>
      <c r="L1269" s="155"/>
      <c r="M1269" s="155"/>
      <c r="N1269" s="300"/>
      <c r="O1269" s="301"/>
    </row>
    <row r="1270" spans="1:15" ht="21">
      <c r="A1270" s="167" t="s">
        <v>60</v>
      </c>
      <c r="B1270" s="167"/>
      <c r="C1270" s="52"/>
      <c r="D1270" s="52"/>
      <c r="E1270" s="302">
        <v>0.3</v>
      </c>
      <c r="F1270" s="303"/>
      <c r="G1270" s="303"/>
      <c r="H1270" s="302">
        <v>0.3</v>
      </c>
      <c r="I1270" s="303"/>
      <c r="J1270" s="303"/>
      <c r="K1270" s="302">
        <v>0.3</v>
      </c>
      <c r="L1270" s="304"/>
      <c r="M1270" s="304"/>
      <c r="N1270" s="304">
        <v>0.3</v>
      </c>
      <c r="O1270" s="305">
        <f>SUM(E1270,H1270,K1270,N1270)</f>
        <v>1.2</v>
      </c>
    </row>
    <row r="1271" spans="1:15" ht="12.75">
      <c r="A1271" s="362" t="s">
        <v>61</v>
      </c>
      <c r="B1271" s="363"/>
      <c r="C1271" s="363"/>
      <c r="D1271" s="364"/>
      <c r="E1271" s="158"/>
      <c r="F1271" s="158"/>
      <c r="G1271" s="158"/>
      <c r="H1271" s="158"/>
      <c r="I1271" s="158"/>
      <c r="J1271" s="158"/>
      <c r="K1271" s="158"/>
      <c r="L1271" s="158"/>
      <c r="M1271" s="158"/>
      <c r="N1271" s="158"/>
      <c r="O1271" s="158"/>
    </row>
    <row r="1272" spans="1:15" ht="22.5">
      <c r="A1272" s="52" t="s">
        <v>62</v>
      </c>
      <c r="B1272" s="167" t="s">
        <v>63</v>
      </c>
      <c r="C1272" s="297">
        <v>14.85</v>
      </c>
      <c r="D1272" s="297">
        <v>4.38</v>
      </c>
      <c r="E1272" s="302">
        <f>C1272*D1272</f>
        <v>65.04299999999999</v>
      </c>
      <c r="F1272" s="297">
        <v>9.9</v>
      </c>
      <c r="G1272" s="297">
        <v>4.38</v>
      </c>
      <c r="H1272" s="302">
        <f>F1272*G1272</f>
        <v>43.362</v>
      </c>
      <c r="I1272" s="297">
        <v>5.94</v>
      </c>
      <c r="J1272" s="297">
        <v>4.39</v>
      </c>
      <c r="K1272" s="302">
        <f>I1272*J1272</f>
        <v>26.0766</v>
      </c>
      <c r="L1272" s="307">
        <v>18.81</v>
      </c>
      <c r="M1272" s="303">
        <v>4.37</v>
      </c>
      <c r="N1272" s="302">
        <f>L1272*M1272</f>
        <v>82.19969999999999</v>
      </c>
      <c r="O1272" s="308">
        <f>E1272+H1272+K1272+N1272</f>
        <v>216.68130000000002</v>
      </c>
    </row>
    <row r="1273" spans="1:15" ht="22.5">
      <c r="A1273" s="52" t="s">
        <v>64</v>
      </c>
      <c r="B1273" s="167" t="s">
        <v>65</v>
      </c>
      <c r="C1273" s="297">
        <v>217.34</v>
      </c>
      <c r="D1273" s="297">
        <v>2.222</v>
      </c>
      <c r="E1273" s="302">
        <f>C1273*D1273</f>
        <v>482.92948</v>
      </c>
      <c r="F1273" s="297">
        <v>35.62</v>
      </c>
      <c r="G1273" s="297">
        <v>2.222</v>
      </c>
      <c r="H1273" s="302">
        <f>F1273*G1273</f>
        <v>79.14764</v>
      </c>
      <c r="I1273" s="297"/>
      <c r="J1273" s="297"/>
      <c r="K1273" s="302">
        <f>I1273*J1273</f>
        <v>0</v>
      </c>
      <c r="L1273" s="307">
        <v>172.25</v>
      </c>
      <c r="M1273" s="303">
        <v>2.222</v>
      </c>
      <c r="N1273" s="302">
        <f>L1273*M1273</f>
        <v>382.7395</v>
      </c>
      <c r="O1273" s="308">
        <f>E1273+H1273+K1273+N1273</f>
        <v>944.8166200000001</v>
      </c>
    </row>
    <row r="1274" spans="1:15" ht="45">
      <c r="A1274" s="52" t="s">
        <v>66</v>
      </c>
      <c r="B1274" s="167" t="s">
        <v>65</v>
      </c>
      <c r="C1274" s="297"/>
      <c r="D1274" s="297"/>
      <c r="E1274" s="302">
        <f>C1274*D1274</f>
        <v>0</v>
      </c>
      <c r="F1274" s="297"/>
      <c r="G1274" s="297"/>
      <c r="H1274" s="302">
        <f>F1274*G1274</f>
        <v>0</v>
      </c>
      <c r="I1274" s="297"/>
      <c r="J1274" s="297"/>
      <c r="K1274" s="302">
        <f>I1274*J1274</f>
        <v>0</v>
      </c>
      <c r="L1274" s="307"/>
      <c r="M1274" s="303"/>
      <c r="N1274" s="302">
        <f>L1274*M1274</f>
        <v>0</v>
      </c>
      <c r="O1274" s="308">
        <f>E1274+H1274+K1274+N1274</f>
        <v>0</v>
      </c>
    </row>
    <row r="1275" spans="1:15" ht="22.5">
      <c r="A1275" s="52" t="s">
        <v>67</v>
      </c>
      <c r="B1275" s="167" t="s">
        <v>32</v>
      </c>
      <c r="C1275" s="297">
        <v>225.6</v>
      </c>
      <c r="D1275" s="297">
        <v>0.03</v>
      </c>
      <c r="E1275" s="302">
        <f>C1275*D1275</f>
        <v>6.768</v>
      </c>
      <c r="F1275" s="297">
        <v>225.6</v>
      </c>
      <c r="G1275" s="297">
        <v>0.03</v>
      </c>
      <c r="H1275" s="302">
        <f>F1275*G1275</f>
        <v>6.768</v>
      </c>
      <c r="I1275" s="297">
        <v>225.6</v>
      </c>
      <c r="J1275" s="297">
        <v>0.03</v>
      </c>
      <c r="K1275" s="302">
        <f>I1275*J1275</f>
        <v>6.768</v>
      </c>
      <c r="L1275" s="297">
        <v>225.6</v>
      </c>
      <c r="M1275" s="297">
        <v>0.029</v>
      </c>
      <c r="N1275" s="302">
        <f>L1275*M1275</f>
        <v>6.5424</v>
      </c>
      <c r="O1275" s="308">
        <f>E1275+H1275+K1275+N1275</f>
        <v>26.8464</v>
      </c>
    </row>
    <row r="1276" spans="1:15" ht="22.5">
      <c r="A1276" s="52" t="s">
        <v>68</v>
      </c>
      <c r="B1276" s="167" t="s">
        <v>32</v>
      </c>
      <c r="C1276" s="297">
        <v>211.5</v>
      </c>
      <c r="D1276" s="297">
        <v>0.0172</v>
      </c>
      <c r="E1276" s="302">
        <f>C1276*D1276</f>
        <v>3.6378</v>
      </c>
      <c r="F1276" s="297">
        <v>211.5</v>
      </c>
      <c r="G1276" s="297">
        <v>0.0175</v>
      </c>
      <c r="H1276" s="302">
        <f>F1276*G1276</f>
        <v>3.7012500000000004</v>
      </c>
      <c r="I1276" s="297">
        <v>211.5</v>
      </c>
      <c r="J1276" s="297">
        <v>0.0172</v>
      </c>
      <c r="K1276" s="302">
        <f>I1276*J1276</f>
        <v>3.6378</v>
      </c>
      <c r="L1276" s="303">
        <v>211.5</v>
      </c>
      <c r="M1276" s="303">
        <v>0.017</v>
      </c>
      <c r="N1276" s="302">
        <f>L1276*M1276</f>
        <v>3.5955000000000004</v>
      </c>
      <c r="O1276" s="308">
        <f>E1276+H1276+K1276+N1276</f>
        <v>14.57235</v>
      </c>
    </row>
    <row r="1277" spans="1:15" ht="52.5">
      <c r="A1277" s="291" t="s">
        <v>69</v>
      </c>
      <c r="B1277" s="309" t="s">
        <v>1</v>
      </c>
      <c r="C1277" s="157"/>
      <c r="D1277" s="157"/>
      <c r="E1277" s="286">
        <f>E1272+E1273+E1274+E1275+E1276</f>
        <v>558.37828</v>
      </c>
      <c r="F1277" s="286"/>
      <c r="G1277" s="286"/>
      <c r="H1277" s="286">
        <f>H1272+H1273+H1274+H1275+H1276</f>
        <v>132.97888999999998</v>
      </c>
      <c r="I1277" s="286"/>
      <c r="J1277" s="286"/>
      <c r="K1277" s="286">
        <f>K1272+K1273+K1274+K1275+K1276</f>
        <v>36.4824</v>
      </c>
      <c r="L1277" s="286"/>
      <c r="M1277" s="286"/>
      <c r="N1277" s="286">
        <f>N1272+N1273+N1274+N1275+N1276</f>
        <v>475.07710000000003</v>
      </c>
      <c r="O1277" s="286">
        <f>O1272+O1273+O1274+O1275+O1276</f>
        <v>1202.9166699999998</v>
      </c>
    </row>
    <row r="1278" spans="1:15" ht="12.75">
      <c r="A1278" s="352" t="s">
        <v>554</v>
      </c>
      <c r="B1278" s="365"/>
      <c r="C1278" s="365"/>
      <c r="D1278" s="365"/>
      <c r="E1278" s="365"/>
      <c r="F1278" s="365"/>
      <c r="G1278" s="365"/>
      <c r="H1278" s="365"/>
      <c r="I1278" s="365"/>
      <c r="J1278" s="365"/>
      <c r="K1278" s="365"/>
      <c r="L1278" s="365"/>
      <c r="M1278" s="365"/>
      <c r="N1278" s="365"/>
      <c r="O1278" s="366"/>
    </row>
    <row r="1279" spans="1:15" ht="21">
      <c r="A1279" s="1" t="s">
        <v>555</v>
      </c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</row>
    <row r="1280" spans="1:15" ht="12.75">
      <c r="A1280" s="167" t="s">
        <v>70</v>
      </c>
      <c r="B1280" s="167" t="s">
        <v>32</v>
      </c>
      <c r="C1280" s="297"/>
      <c r="D1280" s="297"/>
      <c r="E1280" s="302">
        <f>C1280*D1280</f>
        <v>0</v>
      </c>
      <c r="F1280" s="297"/>
      <c r="G1280" s="297"/>
      <c r="H1280" s="302">
        <f>F1280*G1280</f>
        <v>0</v>
      </c>
      <c r="I1280" s="297"/>
      <c r="J1280" s="297"/>
      <c r="K1280" s="302">
        <f>I1280*J1280</f>
        <v>0</v>
      </c>
      <c r="L1280" s="307"/>
      <c r="M1280" s="303"/>
      <c r="N1280" s="302">
        <f>L1280*M1280</f>
        <v>0</v>
      </c>
      <c r="O1280" s="308">
        <f>E1280+H1280+K1280+N1280</f>
        <v>0</v>
      </c>
    </row>
    <row r="1281" spans="1:15" ht="12.75">
      <c r="A1281" s="167" t="s">
        <v>71</v>
      </c>
      <c r="B1281" s="167" t="s">
        <v>141</v>
      </c>
      <c r="C1281" s="297"/>
      <c r="D1281" s="297"/>
      <c r="E1281" s="302">
        <f>C1281*D1281</f>
        <v>0</v>
      </c>
      <c r="F1281" s="297"/>
      <c r="G1281" s="297"/>
      <c r="H1281" s="302">
        <f>F1281*G1281</f>
        <v>0</v>
      </c>
      <c r="I1281" s="297"/>
      <c r="J1281" s="297"/>
      <c r="K1281" s="302">
        <f>I1281*J1281</f>
        <v>0</v>
      </c>
      <c r="L1281" s="307"/>
      <c r="M1281" s="303"/>
      <c r="N1281" s="302">
        <f>L1281*M1281</f>
        <v>0</v>
      </c>
      <c r="O1281" s="308">
        <f>E1281+H1281+K1281+N1281</f>
        <v>0</v>
      </c>
    </row>
    <row r="1282" spans="1:15" ht="12.75">
      <c r="A1282" s="167" t="s">
        <v>645</v>
      </c>
      <c r="B1282" s="167" t="s">
        <v>141</v>
      </c>
      <c r="C1282" s="297">
        <v>3</v>
      </c>
      <c r="D1282" s="297"/>
      <c r="E1282" s="302">
        <v>54</v>
      </c>
      <c r="F1282" s="297">
        <v>3</v>
      </c>
      <c r="G1282" s="297"/>
      <c r="H1282" s="302">
        <v>54</v>
      </c>
      <c r="I1282" s="297">
        <v>2</v>
      </c>
      <c r="J1282" s="297"/>
      <c r="K1282" s="302">
        <v>36</v>
      </c>
      <c r="L1282" s="307">
        <v>3</v>
      </c>
      <c r="M1282" s="307"/>
      <c r="N1282" s="302">
        <v>54</v>
      </c>
      <c r="O1282" s="308">
        <f>E1282+H1282+K1282+N1282</f>
        <v>198</v>
      </c>
    </row>
    <row r="1283" spans="1:15" ht="31.5">
      <c r="A1283" s="167" t="s">
        <v>75</v>
      </c>
      <c r="B1283" s="167" t="s">
        <v>169</v>
      </c>
      <c r="C1283" s="297">
        <v>45</v>
      </c>
      <c r="D1283" s="297"/>
      <c r="E1283" s="302">
        <v>4.5</v>
      </c>
      <c r="F1283" s="297">
        <v>40</v>
      </c>
      <c r="G1283" s="297"/>
      <c r="H1283" s="302">
        <v>4</v>
      </c>
      <c r="I1283" s="297">
        <v>40</v>
      </c>
      <c r="J1283" s="297"/>
      <c r="K1283" s="302">
        <v>4</v>
      </c>
      <c r="L1283" s="307">
        <v>40</v>
      </c>
      <c r="M1283" s="307"/>
      <c r="N1283" s="302">
        <v>4</v>
      </c>
      <c r="O1283" s="308">
        <f>E1283+H1283+K1283+N1283</f>
        <v>16.5</v>
      </c>
    </row>
    <row r="1284" spans="1:15" ht="12.75">
      <c r="A1284" s="167"/>
      <c r="B1284" s="167"/>
      <c r="C1284" s="297"/>
      <c r="D1284" s="297"/>
      <c r="E1284" s="302"/>
      <c r="F1284" s="297"/>
      <c r="G1284" s="297"/>
      <c r="H1284" s="302"/>
      <c r="I1284" s="297"/>
      <c r="J1284" s="297"/>
      <c r="K1284" s="302"/>
      <c r="L1284" s="307"/>
      <c r="M1284" s="307"/>
      <c r="N1284" s="302"/>
      <c r="O1284" s="308"/>
    </row>
    <row r="1285" spans="1:15" ht="31.5">
      <c r="A1285" s="167" t="s">
        <v>559</v>
      </c>
      <c r="B1285" s="167"/>
      <c r="C1285" s="297"/>
      <c r="D1285" s="297"/>
      <c r="E1285" s="302">
        <f>SUM(E1280:E1284)</f>
        <v>58.5</v>
      </c>
      <c r="F1285" s="297"/>
      <c r="G1285" s="297"/>
      <c r="H1285" s="302">
        <f>SUM(H1280:H1284)</f>
        <v>58</v>
      </c>
      <c r="I1285" s="297"/>
      <c r="J1285" s="297"/>
      <c r="K1285" s="302">
        <f>SUM(K1280:K1284)</f>
        <v>40</v>
      </c>
      <c r="L1285" s="307"/>
      <c r="M1285" s="307"/>
      <c r="N1285" s="302">
        <f>SUM(N1280:N1284)</f>
        <v>58</v>
      </c>
      <c r="O1285" s="308">
        <f>SUM(O1280:O1284)</f>
        <v>214.5</v>
      </c>
    </row>
    <row r="1286" spans="1:15" ht="12.75">
      <c r="A1286" s="167"/>
      <c r="B1286" s="167"/>
      <c r="C1286" s="167"/>
      <c r="D1286" s="167"/>
      <c r="E1286" s="310"/>
      <c r="F1286" s="167"/>
      <c r="G1286" s="167"/>
      <c r="H1286" s="167"/>
      <c r="I1286" s="167"/>
      <c r="J1286" s="167"/>
      <c r="K1286" s="310"/>
      <c r="L1286" s="310"/>
      <c r="M1286" s="310"/>
      <c r="N1286" s="310"/>
      <c r="O1286" s="311"/>
    </row>
    <row r="1287" spans="1:15" ht="12.75">
      <c r="A1287" s="167" t="s">
        <v>560</v>
      </c>
      <c r="B1287" s="167" t="s">
        <v>561</v>
      </c>
      <c r="C1287" s="52"/>
      <c r="D1287" s="52"/>
      <c r="E1287" s="302">
        <v>68</v>
      </c>
      <c r="F1287" s="160"/>
      <c r="G1287" s="160"/>
      <c r="H1287" s="168"/>
      <c r="I1287" s="160"/>
      <c r="J1287" s="160"/>
      <c r="K1287" s="168"/>
      <c r="L1287" s="160"/>
      <c r="M1287" s="160"/>
      <c r="N1287" s="302">
        <v>130</v>
      </c>
      <c r="O1287" s="308">
        <f>E1287+H1287+K1287+N1287</f>
        <v>198</v>
      </c>
    </row>
    <row r="1288" spans="1:15" ht="12.75">
      <c r="A1288" s="167"/>
      <c r="B1288" s="167"/>
      <c r="C1288" s="52"/>
      <c r="D1288" s="52"/>
      <c r="E1288" s="302"/>
      <c r="F1288" s="52"/>
      <c r="G1288" s="52"/>
      <c r="H1288" s="52"/>
      <c r="I1288" s="52"/>
      <c r="J1288" s="52"/>
      <c r="K1288" s="52"/>
      <c r="L1288" s="52"/>
      <c r="M1288" s="52"/>
      <c r="N1288" s="52"/>
      <c r="O1288" s="316"/>
    </row>
    <row r="1289" spans="1:15" ht="21">
      <c r="A1289" s="167" t="s">
        <v>562</v>
      </c>
      <c r="B1289" s="167"/>
      <c r="C1289" s="167"/>
      <c r="D1289" s="167"/>
      <c r="E1289" s="310"/>
      <c r="F1289" s="167"/>
      <c r="G1289" s="167"/>
      <c r="H1289" s="310"/>
      <c r="I1289" s="167"/>
      <c r="J1289" s="167"/>
      <c r="K1289" s="310"/>
      <c r="L1289" s="310"/>
      <c r="M1289" s="310"/>
      <c r="N1289" s="310"/>
      <c r="O1289" s="157"/>
    </row>
    <row r="1290" spans="1:15" ht="12.75">
      <c r="A1290" s="52" t="s">
        <v>563</v>
      </c>
      <c r="B1290" s="167" t="s">
        <v>333</v>
      </c>
      <c r="C1290" s="297"/>
      <c r="D1290" s="297"/>
      <c r="E1290" s="292">
        <f aca="true" t="shared" si="113" ref="E1290:E1295">(C1290*D1290)/1000</f>
        <v>0</v>
      </c>
      <c r="F1290" s="297">
        <v>50</v>
      </c>
      <c r="G1290" s="297">
        <v>80</v>
      </c>
      <c r="H1290" s="292">
        <f aca="true" t="shared" si="114" ref="H1290:H1295">(F1290*G1290)/1000</f>
        <v>4</v>
      </c>
      <c r="I1290" s="297">
        <v>50</v>
      </c>
      <c r="J1290" s="297">
        <v>80</v>
      </c>
      <c r="K1290" s="292">
        <f aca="true" t="shared" si="115" ref="K1290:K1295">(I1290*J1290)/1000</f>
        <v>4</v>
      </c>
      <c r="L1290" s="298"/>
      <c r="M1290" s="298"/>
      <c r="N1290" s="292">
        <f aca="true" t="shared" si="116" ref="N1290:N1295">(L1290*M1290)/1000</f>
        <v>0</v>
      </c>
      <c r="O1290" s="308">
        <f aca="true" t="shared" si="117" ref="O1290:O1296">E1290+H1290+K1290+N1290</f>
        <v>8</v>
      </c>
    </row>
    <row r="1291" spans="1:15" ht="12.75">
      <c r="A1291" s="52" t="s">
        <v>565</v>
      </c>
      <c r="B1291" s="167" t="s">
        <v>333</v>
      </c>
      <c r="C1291" s="297"/>
      <c r="D1291" s="297"/>
      <c r="E1291" s="292">
        <f t="shared" si="113"/>
        <v>0</v>
      </c>
      <c r="F1291" s="297">
        <v>5</v>
      </c>
      <c r="G1291" s="297">
        <v>100</v>
      </c>
      <c r="H1291" s="292">
        <f t="shared" si="114"/>
        <v>0.5</v>
      </c>
      <c r="I1291" s="297">
        <v>5</v>
      </c>
      <c r="J1291" s="297">
        <v>100</v>
      </c>
      <c r="K1291" s="292">
        <f t="shared" si="115"/>
        <v>0.5</v>
      </c>
      <c r="L1291" s="298"/>
      <c r="M1291" s="298"/>
      <c r="N1291" s="292">
        <f t="shared" si="116"/>
        <v>0</v>
      </c>
      <c r="O1291" s="308">
        <f t="shared" si="117"/>
        <v>1</v>
      </c>
    </row>
    <row r="1292" spans="1:15" ht="12.75">
      <c r="A1292" s="52" t="s">
        <v>566</v>
      </c>
      <c r="B1292" s="167" t="s">
        <v>365</v>
      </c>
      <c r="C1292" s="297"/>
      <c r="D1292" s="297"/>
      <c r="E1292" s="292">
        <f t="shared" si="113"/>
        <v>0</v>
      </c>
      <c r="F1292" s="297">
        <v>10</v>
      </c>
      <c r="G1292" s="297">
        <v>250</v>
      </c>
      <c r="H1292" s="292">
        <f t="shared" si="114"/>
        <v>2.5</v>
      </c>
      <c r="I1292" s="297">
        <v>10</v>
      </c>
      <c r="J1292" s="297">
        <v>250</v>
      </c>
      <c r="K1292" s="292">
        <f t="shared" si="115"/>
        <v>2.5</v>
      </c>
      <c r="L1292" s="298"/>
      <c r="M1292" s="298"/>
      <c r="N1292" s="292">
        <f t="shared" si="116"/>
        <v>0</v>
      </c>
      <c r="O1292" s="308">
        <f t="shared" si="117"/>
        <v>5</v>
      </c>
    </row>
    <row r="1293" spans="1:15" ht="12.75">
      <c r="A1293" s="52" t="s">
        <v>567</v>
      </c>
      <c r="B1293" s="167" t="s">
        <v>333</v>
      </c>
      <c r="C1293" s="297"/>
      <c r="D1293" s="297"/>
      <c r="E1293" s="292">
        <f t="shared" si="113"/>
        <v>0</v>
      </c>
      <c r="F1293" s="297">
        <v>100</v>
      </c>
      <c r="G1293" s="297">
        <v>5</v>
      </c>
      <c r="H1293" s="292">
        <f t="shared" si="114"/>
        <v>0.5</v>
      </c>
      <c r="I1293" s="297">
        <v>100</v>
      </c>
      <c r="J1293" s="297">
        <v>5</v>
      </c>
      <c r="K1293" s="292">
        <f t="shared" si="115"/>
        <v>0.5</v>
      </c>
      <c r="L1293" s="298"/>
      <c r="M1293" s="298"/>
      <c r="N1293" s="292">
        <f t="shared" si="116"/>
        <v>0</v>
      </c>
      <c r="O1293" s="308">
        <f t="shared" si="117"/>
        <v>1</v>
      </c>
    </row>
    <row r="1294" spans="1:15" ht="22.5">
      <c r="A1294" s="52" t="s">
        <v>194</v>
      </c>
      <c r="B1294" s="167" t="s">
        <v>193</v>
      </c>
      <c r="C1294" s="297"/>
      <c r="D1294" s="297"/>
      <c r="E1294" s="292">
        <f t="shared" si="113"/>
        <v>0</v>
      </c>
      <c r="F1294" s="297">
        <v>25</v>
      </c>
      <c r="G1294" s="297">
        <v>500</v>
      </c>
      <c r="H1294" s="292">
        <f t="shared" si="114"/>
        <v>12.5</v>
      </c>
      <c r="I1294" s="297">
        <v>25</v>
      </c>
      <c r="J1294" s="297">
        <v>500</v>
      </c>
      <c r="K1294" s="292">
        <f t="shared" si="115"/>
        <v>12.5</v>
      </c>
      <c r="L1294" s="298"/>
      <c r="M1294" s="298"/>
      <c r="N1294" s="292">
        <f t="shared" si="116"/>
        <v>0</v>
      </c>
      <c r="O1294" s="308">
        <f t="shared" si="117"/>
        <v>25</v>
      </c>
    </row>
    <row r="1295" spans="1:15" ht="12.75">
      <c r="A1295" s="52" t="s">
        <v>192</v>
      </c>
      <c r="B1295" s="167" t="s">
        <v>193</v>
      </c>
      <c r="C1295" s="297"/>
      <c r="D1295" s="297"/>
      <c r="E1295" s="292">
        <f t="shared" si="113"/>
        <v>0</v>
      </c>
      <c r="F1295" s="297">
        <v>60</v>
      </c>
      <c r="G1295" s="297">
        <v>450</v>
      </c>
      <c r="H1295" s="292">
        <f t="shared" si="114"/>
        <v>27</v>
      </c>
      <c r="I1295" s="297">
        <v>60</v>
      </c>
      <c r="J1295" s="297">
        <v>450</v>
      </c>
      <c r="K1295" s="292">
        <f t="shared" si="115"/>
        <v>27</v>
      </c>
      <c r="L1295" s="298"/>
      <c r="M1295" s="298"/>
      <c r="N1295" s="292">
        <f t="shared" si="116"/>
        <v>0</v>
      </c>
      <c r="O1295" s="308">
        <f t="shared" si="117"/>
        <v>54</v>
      </c>
    </row>
    <row r="1296" spans="1:15" ht="33.75">
      <c r="A1296" s="143" t="s">
        <v>569</v>
      </c>
      <c r="B1296" s="167" t="s">
        <v>561</v>
      </c>
      <c r="C1296" s="167"/>
      <c r="D1296" s="167"/>
      <c r="E1296" s="312">
        <v>4</v>
      </c>
      <c r="F1296" s="313"/>
      <c r="G1296" s="313"/>
      <c r="H1296" s="312">
        <v>4</v>
      </c>
      <c r="I1296" s="313"/>
      <c r="J1296" s="313"/>
      <c r="K1296" s="312">
        <v>4</v>
      </c>
      <c r="L1296" s="312"/>
      <c r="M1296" s="312"/>
      <c r="N1296" s="312">
        <v>4</v>
      </c>
      <c r="O1296" s="308">
        <f t="shared" si="117"/>
        <v>16</v>
      </c>
    </row>
    <row r="1297" spans="1:15" ht="32.25">
      <c r="A1297" s="314" t="s">
        <v>78</v>
      </c>
      <c r="B1297" s="309" t="s">
        <v>1</v>
      </c>
      <c r="C1297" s="309"/>
      <c r="D1297" s="309"/>
      <c r="E1297" s="315">
        <f>SUM(E1290:E1296)</f>
        <v>4</v>
      </c>
      <c r="F1297" s="315"/>
      <c r="G1297" s="315"/>
      <c r="H1297" s="315">
        <f>SUM(H1290:H1296)</f>
        <v>51</v>
      </c>
      <c r="I1297" s="315"/>
      <c r="J1297" s="315"/>
      <c r="K1297" s="315">
        <f>SUM(K1290:K1296)</f>
        <v>51</v>
      </c>
      <c r="L1297" s="315"/>
      <c r="M1297" s="315"/>
      <c r="N1297" s="315">
        <f>SUM(N1290:N1296)</f>
        <v>4</v>
      </c>
      <c r="O1297" s="315">
        <f>SUM(O1290:O1296)</f>
        <v>110</v>
      </c>
    </row>
    <row r="1298" spans="1:15" ht="21">
      <c r="A1298" s="1" t="s">
        <v>79</v>
      </c>
      <c r="B1298" s="167"/>
      <c r="C1298" s="158"/>
      <c r="D1298" s="158"/>
      <c r="E1298" s="158"/>
      <c r="F1298" s="158"/>
      <c r="G1298" s="158"/>
      <c r="H1298" s="158"/>
      <c r="I1298" s="158"/>
      <c r="J1298" s="158"/>
      <c r="K1298" s="158"/>
      <c r="L1298" s="158"/>
      <c r="M1298" s="158"/>
      <c r="N1298" s="158"/>
      <c r="O1298" s="157"/>
    </row>
    <row r="1299" spans="1:15" ht="45">
      <c r="A1299" s="143" t="s">
        <v>646</v>
      </c>
      <c r="B1299" s="167" t="s">
        <v>561</v>
      </c>
      <c r="C1299" s="158"/>
      <c r="D1299" s="158"/>
      <c r="E1299" s="316">
        <v>10</v>
      </c>
      <c r="F1299" s="158"/>
      <c r="G1299" s="158"/>
      <c r="H1299" s="158"/>
      <c r="I1299" s="158"/>
      <c r="J1299" s="158"/>
      <c r="K1299" s="158"/>
      <c r="L1299" s="158"/>
      <c r="M1299" s="158"/>
      <c r="N1299" s="316"/>
      <c r="O1299" s="308">
        <f>E1299+H1299+K1299+N1299</f>
        <v>10</v>
      </c>
    </row>
    <row r="1300" spans="1:15" ht="12.75">
      <c r="A1300" s="52"/>
      <c r="B1300" s="52"/>
      <c r="C1300" s="52"/>
      <c r="D1300" s="52"/>
      <c r="E1300" s="52"/>
      <c r="F1300" s="52"/>
      <c r="G1300" s="52"/>
      <c r="H1300" s="52"/>
      <c r="I1300" s="52"/>
      <c r="J1300" s="52"/>
      <c r="K1300" s="319"/>
      <c r="L1300" s="319"/>
      <c r="M1300" s="319"/>
      <c r="N1300" s="335"/>
      <c r="O1300" s="308">
        <f>E1300+H1300+K1300+N1300</f>
        <v>0</v>
      </c>
    </row>
    <row r="1301" spans="1:15" ht="31.5">
      <c r="A1301" s="1" t="s">
        <v>176</v>
      </c>
      <c r="B1301" s="317" t="s">
        <v>1</v>
      </c>
      <c r="C1301" s="158"/>
      <c r="D1301" s="158"/>
      <c r="E1301" s="286">
        <f>SUM(E1299:E1300)</f>
        <v>10</v>
      </c>
      <c r="F1301" s="104"/>
      <c r="G1301" s="104"/>
      <c r="H1301" s="104"/>
      <c r="I1301" s="104"/>
      <c r="J1301" s="104"/>
      <c r="K1301" s="318"/>
      <c r="L1301" s="318"/>
      <c r="M1301" s="318"/>
      <c r="N1301" s="318"/>
      <c r="O1301" s="315">
        <f>SUM(O1299:O1300)</f>
        <v>10</v>
      </c>
    </row>
    <row r="1302" spans="1:15" ht="12.75">
      <c r="A1302" s="352" t="s">
        <v>80</v>
      </c>
      <c r="B1302" s="363"/>
      <c r="C1302" s="363"/>
      <c r="D1302" s="363"/>
      <c r="E1302" s="364"/>
      <c r="F1302" s="158"/>
      <c r="G1302" s="158"/>
      <c r="H1302" s="158"/>
      <c r="I1302" s="158"/>
      <c r="J1302" s="158"/>
      <c r="K1302" s="158"/>
      <c r="L1302" s="158"/>
      <c r="M1302" s="158"/>
      <c r="N1302" s="158"/>
      <c r="O1302" s="158"/>
    </row>
    <row r="1303" spans="1:15" ht="12.75">
      <c r="A1303" s="319" t="s">
        <v>2</v>
      </c>
      <c r="B1303" s="280" t="s">
        <v>572</v>
      </c>
      <c r="C1303" s="306">
        <v>7</v>
      </c>
      <c r="D1303" s="104">
        <v>100</v>
      </c>
      <c r="E1303" s="292">
        <f aca="true" t="shared" si="118" ref="E1303:E1310">(C1303*D1303)/1000</f>
        <v>0.7</v>
      </c>
      <c r="F1303" s="306">
        <v>6</v>
      </c>
      <c r="G1303" s="104">
        <v>100</v>
      </c>
      <c r="H1303" s="292">
        <f aca="true" t="shared" si="119" ref="H1303:H1310">(F1303*G1303)/1000</f>
        <v>0.6</v>
      </c>
      <c r="I1303" s="306">
        <v>6</v>
      </c>
      <c r="J1303" s="104">
        <v>100</v>
      </c>
      <c r="K1303" s="292">
        <f aca="true" t="shared" si="120" ref="K1303:K1310">(I1303*J1303)/1000</f>
        <v>0.6</v>
      </c>
      <c r="L1303" s="306">
        <v>6</v>
      </c>
      <c r="M1303" s="104">
        <v>100</v>
      </c>
      <c r="N1303" s="292">
        <f aca="true" t="shared" si="121" ref="N1303:N1310">(L1303*M1303)/1000</f>
        <v>0.6</v>
      </c>
      <c r="O1303" s="308">
        <f aca="true" t="shared" si="122" ref="O1303:O1337">E1303+H1303+K1303+N1303</f>
        <v>2.5</v>
      </c>
    </row>
    <row r="1304" spans="1:15" ht="12.75">
      <c r="A1304" s="319" t="s">
        <v>573</v>
      </c>
      <c r="B1304" s="280" t="s">
        <v>9</v>
      </c>
      <c r="C1304" s="306">
        <v>1</v>
      </c>
      <c r="D1304" s="104">
        <v>100</v>
      </c>
      <c r="E1304" s="292">
        <f t="shared" si="118"/>
        <v>0.1</v>
      </c>
      <c r="F1304" s="306"/>
      <c r="G1304" s="104"/>
      <c r="H1304" s="292">
        <f t="shared" si="119"/>
        <v>0</v>
      </c>
      <c r="I1304" s="306"/>
      <c r="J1304" s="104"/>
      <c r="K1304" s="292">
        <f t="shared" si="120"/>
        <v>0</v>
      </c>
      <c r="L1304" s="306">
        <v>1</v>
      </c>
      <c r="M1304" s="104">
        <v>100</v>
      </c>
      <c r="N1304" s="292">
        <f t="shared" si="121"/>
        <v>0.1</v>
      </c>
      <c r="O1304" s="308">
        <f t="shared" si="122"/>
        <v>0.2</v>
      </c>
    </row>
    <row r="1305" spans="1:15" ht="12.75">
      <c r="A1305" s="319" t="s">
        <v>6</v>
      </c>
      <c r="B1305" s="280" t="s">
        <v>9</v>
      </c>
      <c r="C1305" s="306">
        <v>10</v>
      </c>
      <c r="D1305" s="104">
        <v>33</v>
      </c>
      <c r="E1305" s="292">
        <f t="shared" si="118"/>
        <v>0.33</v>
      </c>
      <c r="F1305" s="306">
        <v>10</v>
      </c>
      <c r="G1305" s="104">
        <v>33</v>
      </c>
      <c r="H1305" s="292">
        <f t="shared" si="119"/>
        <v>0.33</v>
      </c>
      <c r="I1305" s="306">
        <v>10</v>
      </c>
      <c r="J1305" s="104">
        <v>33</v>
      </c>
      <c r="K1305" s="292">
        <f t="shared" si="120"/>
        <v>0.33</v>
      </c>
      <c r="L1305" s="306">
        <v>10</v>
      </c>
      <c r="M1305" s="104">
        <v>33</v>
      </c>
      <c r="N1305" s="292">
        <f t="shared" si="121"/>
        <v>0.33</v>
      </c>
      <c r="O1305" s="308">
        <f t="shared" si="122"/>
        <v>1.32</v>
      </c>
    </row>
    <row r="1306" spans="1:15" ht="12.75">
      <c r="A1306" s="319" t="s">
        <v>574</v>
      </c>
      <c r="B1306" s="280" t="s">
        <v>572</v>
      </c>
      <c r="C1306" s="306">
        <v>10</v>
      </c>
      <c r="D1306" s="104">
        <v>10</v>
      </c>
      <c r="E1306" s="292">
        <f t="shared" si="118"/>
        <v>0.1</v>
      </c>
      <c r="F1306" s="306">
        <v>10</v>
      </c>
      <c r="G1306" s="104">
        <v>10</v>
      </c>
      <c r="H1306" s="292">
        <f t="shared" si="119"/>
        <v>0.1</v>
      </c>
      <c r="I1306" s="306">
        <v>10</v>
      </c>
      <c r="J1306" s="104">
        <v>10</v>
      </c>
      <c r="K1306" s="292">
        <f t="shared" si="120"/>
        <v>0.1</v>
      </c>
      <c r="L1306" s="306">
        <v>10</v>
      </c>
      <c r="M1306" s="104">
        <v>10</v>
      </c>
      <c r="N1306" s="292">
        <f t="shared" si="121"/>
        <v>0.1</v>
      </c>
      <c r="O1306" s="308">
        <f t="shared" si="122"/>
        <v>0.4</v>
      </c>
    </row>
    <row r="1307" spans="1:15" ht="12.75">
      <c r="A1307" s="319" t="s">
        <v>146</v>
      </c>
      <c r="B1307" s="280" t="s">
        <v>9</v>
      </c>
      <c r="C1307" s="306">
        <v>50</v>
      </c>
      <c r="D1307" s="104">
        <v>15</v>
      </c>
      <c r="E1307" s="292">
        <f t="shared" si="118"/>
        <v>0.75</v>
      </c>
      <c r="F1307" s="306">
        <v>50</v>
      </c>
      <c r="G1307" s="104">
        <v>15</v>
      </c>
      <c r="H1307" s="292">
        <f t="shared" si="119"/>
        <v>0.75</v>
      </c>
      <c r="I1307" s="306">
        <v>10</v>
      </c>
      <c r="J1307" s="104">
        <v>15</v>
      </c>
      <c r="K1307" s="292">
        <f t="shared" si="120"/>
        <v>0.15</v>
      </c>
      <c r="L1307" s="306">
        <v>20</v>
      </c>
      <c r="M1307" s="104">
        <v>15</v>
      </c>
      <c r="N1307" s="292">
        <f t="shared" si="121"/>
        <v>0.3</v>
      </c>
      <c r="O1307" s="308">
        <f t="shared" si="122"/>
        <v>1.95</v>
      </c>
    </row>
    <row r="1308" spans="1:15" ht="12.75">
      <c r="A1308" s="319" t="s">
        <v>576</v>
      </c>
      <c r="B1308" s="280" t="s">
        <v>577</v>
      </c>
      <c r="C1308" s="306">
        <v>10</v>
      </c>
      <c r="D1308" s="104">
        <v>8</v>
      </c>
      <c r="E1308" s="292">
        <f t="shared" si="118"/>
        <v>0.08</v>
      </c>
      <c r="F1308" s="306">
        <v>10</v>
      </c>
      <c r="G1308" s="104">
        <v>8</v>
      </c>
      <c r="H1308" s="292">
        <f t="shared" si="119"/>
        <v>0.08</v>
      </c>
      <c r="I1308" s="306">
        <v>10</v>
      </c>
      <c r="J1308" s="104">
        <v>8</v>
      </c>
      <c r="K1308" s="292">
        <f t="shared" si="120"/>
        <v>0.08</v>
      </c>
      <c r="L1308" s="306">
        <v>10</v>
      </c>
      <c r="M1308" s="104">
        <v>8</v>
      </c>
      <c r="N1308" s="292">
        <f t="shared" si="121"/>
        <v>0.08</v>
      </c>
      <c r="O1308" s="308">
        <f t="shared" si="122"/>
        <v>0.32</v>
      </c>
    </row>
    <row r="1309" spans="1:15" ht="12.75">
      <c r="A1309" s="319" t="s">
        <v>221</v>
      </c>
      <c r="B1309" s="280" t="s">
        <v>9</v>
      </c>
      <c r="C1309" s="306">
        <v>3</v>
      </c>
      <c r="D1309" s="104">
        <v>120</v>
      </c>
      <c r="E1309" s="292">
        <f t="shared" si="118"/>
        <v>0.36</v>
      </c>
      <c r="F1309" s="306">
        <v>3</v>
      </c>
      <c r="G1309" s="104">
        <v>120</v>
      </c>
      <c r="H1309" s="292">
        <f t="shared" si="119"/>
        <v>0.36</v>
      </c>
      <c r="I1309" s="306">
        <v>2</v>
      </c>
      <c r="J1309" s="104">
        <v>120</v>
      </c>
      <c r="K1309" s="292">
        <f t="shared" si="120"/>
        <v>0.24</v>
      </c>
      <c r="L1309" s="306">
        <v>2</v>
      </c>
      <c r="M1309" s="104">
        <v>120</v>
      </c>
      <c r="N1309" s="292">
        <f t="shared" si="121"/>
        <v>0.24</v>
      </c>
      <c r="O1309" s="308">
        <f t="shared" si="122"/>
        <v>1.2</v>
      </c>
    </row>
    <row r="1310" spans="1:15" ht="22.5">
      <c r="A1310" s="319" t="s">
        <v>623</v>
      </c>
      <c r="B1310" s="280" t="s">
        <v>572</v>
      </c>
      <c r="C1310" s="306">
        <v>3</v>
      </c>
      <c r="D1310" s="104">
        <v>50</v>
      </c>
      <c r="E1310" s="292">
        <f t="shared" si="118"/>
        <v>0.15</v>
      </c>
      <c r="F1310" s="306">
        <v>5</v>
      </c>
      <c r="G1310" s="104">
        <v>50</v>
      </c>
      <c r="H1310" s="292">
        <f t="shared" si="119"/>
        <v>0.25</v>
      </c>
      <c r="I1310" s="306">
        <v>2</v>
      </c>
      <c r="J1310" s="104">
        <v>50</v>
      </c>
      <c r="K1310" s="292">
        <f t="shared" si="120"/>
        <v>0.1</v>
      </c>
      <c r="L1310" s="306">
        <v>5</v>
      </c>
      <c r="M1310" s="104">
        <v>50</v>
      </c>
      <c r="N1310" s="292">
        <f t="shared" si="121"/>
        <v>0.25</v>
      </c>
      <c r="O1310" s="308">
        <f t="shared" si="122"/>
        <v>0.75</v>
      </c>
    </row>
    <row r="1311" spans="1:15" ht="33.75">
      <c r="A1311" s="52" t="s">
        <v>580</v>
      </c>
      <c r="B1311" s="167" t="s">
        <v>581</v>
      </c>
      <c r="C1311" s="52"/>
      <c r="D1311" s="52"/>
      <c r="E1311" s="312">
        <v>2.5</v>
      </c>
      <c r="F1311" s="313"/>
      <c r="G1311" s="313"/>
      <c r="H1311" s="312">
        <v>2.5</v>
      </c>
      <c r="I1311" s="313"/>
      <c r="J1311" s="313"/>
      <c r="K1311" s="312">
        <v>2.5</v>
      </c>
      <c r="L1311" s="313"/>
      <c r="M1311" s="313"/>
      <c r="N1311" s="312">
        <v>2.5</v>
      </c>
      <c r="O1311" s="308">
        <f t="shared" si="122"/>
        <v>10</v>
      </c>
    </row>
    <row r="1312" spans="1:15" ht="31.5">
      <c r="A1312" s="1" t="s">
        <v>0</v>
      </c>
      <c r="B1312" s="167" t="s">
        <v>1</v>
      </c>
      <c r="C1312" s="157"/>
      <c r="D1312" s="157"/>
      <c r="E1312" s="286">
        <f>SUM(E1303:E1311)</f>
        <v>5.07</v>
      </c>
      <c r="F1312" s="157"/>
      <c r="G1312" s="157"/>
      <c r="H1312" s="286">
        <f>SUM(H1303:H1311)</f>
        <v>4.970000000000001</v>
      </c>
      <c r="I1312" s="157"/>
      <c r="J1312" s="157"/>
      <c r="K1312" s="286">
        <f>SUM(K1303:K1311)</f>
        <v>4.1</v>
      </c>
      <c r="L1312" s="311"/>
      <c r="M1312" s="311"/>
      <c r="N1312" s="286">
        <f>SUM(N1303:N1311)</f>
        <v>4.5</v>
      </c>
      <c r="O1312" s="308">
        <f t="shared" si="122"/>
        <v>18.64</v>
      </c>
    </row>
    <row r="1313" spans="1:15" ht="21">
      <c r="A1313" s="1" t="s">
        <v>7</v>
      </c>
      <c r="B1313" s="6"/>
      <c r="C1313" s="154"/>
      <c r="D1313" s="154"/>
      <c r="E1313" s="154"/>
      <c r="F1313" s="154"/>
      <c r="G1313" s="154"/>
      <c r="H1313" s="154"/>
      <c r="I1313" s="154"/>
      <c r="J1313" s="154"/>
      <c r="K1313" s="154"/>
      <c r="L1313" s="154"/>
      <c r="M1313" s="154"/>
      <c r="N1313" s="154"/>
      <c r="O1313" s="308">
        <f t="shared" si="122"/>
        <v>0</v>
      </c>
    </row>
    <row r="1314" spans="1:15" ht="12.75">
      <c r="A1314" s="16" t="s">
        <v>8</v>
      </c>
      <c r="B1314" s="280" t="s">
        <v>9</v>
      </c>
      <c r="C1314" s="320">
        <v>15</v>
      </c>
      <c r="D1314" s="320">
        <v>60</v>
      </c>
      <c r="E1314" s="292">
        <f aca="true" t="shared" si="123" ref="E1314:E1337">(C1314*D1314)/1000</f>
        <v>0.9</v>
      </c>
      <c r="F1314" s="320">
        <v>10</v>
      </c>
      <c r="G1314" s="320">
        <v>60</v>
      </c>
      <c r="H1314" s="292">
        <f aca="true" t="shared" si="124" ref="H1314:H1337">(F1314*G1314)/1000</f>
        <v>0.6</v>
      </c>
      <c r="I1314" s="320">
        <v>5</v>
      </c>
      <c r="J1314" s="320">
        <v>60</v>
      </c>
      <c r="K1314" s="292">
        <f aca="true" t="shared" si="125" ref="K1314:K1337">(I1314*J1314)/1000</f>
        <v>0.3</v>
      </c>
      <c r="L1314" s="320">
        <v>10</v>
      </c>
      <c r="M1314" s="320">
        <v>60</v>
      </c>
      <c r="N1314" s="292">
        <f aca="true" t="shared" si="126" ref="N1314:N1337">(L1314*M1314)/1000</f>
        <v>0.6</v>
      </c>
      <c r="O1314" s="308">
        <f t="shared" si="122"/>
        <v>2.4</v>
      </c>
    </row>
    <row r="1315" spans="1:15" ht="12.75">
      <c r="A1315" s="321" t="s">
        <v>10</v>
      </c>
      <c r="B1315" s="280" t="s">
        <v>9</v>
      </c>
      <c r="C1315" s="320">
        <v>6</v>
      </c>
      <c r="D1315" s="320">
        <v>15</v>
      </c>
      <c r="E1315" s="292">
        <f t="shared" si="123"/>
        <v>0.09</v>
      </c>
      <c r="F1315" s="320">
        <v>5</v>
      </c>
      <c r="G1315" s="320">
        <v>15</v>
      </c>
      <c r="H1315" s="292">
        <f t="shared" si="124"/>
        <v>0.075</v>
      </c>
      <c r="I1315" s="320">
        <v>6</v>
      </c>
      <c r="J1315" s="320">
        <v>15</v>
      </c>
      <c r="K1315" s="292">
        <f t="shared" si="125"/>
        <v>0.09</v>
      </c>
      <c r="L1315" s="320">
        <v>5</v>
      </c>
      <c r="M1315" s="320">
        <v>15</v>
      </c>
      <c r="N1315" s="292">
        <f t="shared" si="126"/>
        <v>0.075</v>
      </c>
      <c r="O1315" s="308">
        <f t="shared" si="122"/>
        <v>0.33</v>
      </c>
    </row>
    <row r="1316" spans="1:15" ht="22.5">
      <c r="A1316" s="321" t="s">
        <v>11</v>
      </c>
      <c r="B1316" s="280" t="s">
        <v>9</v>
      </c>
      <c r="C1316" s="320">
        <v>10</v>
      </c>
      <c r="D1316" s="320">
        <v>22</v>
      </c>
      <c r="E1316" s="292">
        <f t="shared" si="123"/>
        <v>0.22</v>
      </c>
      <c r="F1316" s="320">
        <v>10</v>
      </c>
      <c r="G1316" s="320">
        <v>22</v>
      </c>
      <c r="H1316" s="292">
        <f t="shared" si="124"/>
        <v>0.22</v>
      </c>
      <c r="I1316" s="320">
        <v>5</v>
      </c>
      <c r="J1316" s="320">
        <v>22</v>
      </c>
      <c r="K1316" s="292">
        <f t="shared" si="125"/>
        <v>0.11</v>
      </c>
      <c r="L1316" s="320">
        <v>10</v>
      </c>
      <c r="M1316" s="320">
        <v>22</v>
      </c>
      <c r="N1316" s="292">
        <f t="shared" si="126"/>
        <v>0.22</v>
      </c>
      <c r="O1316" s="308">
        <f t="shared" si="122"/>
        <v>0.77</v>
      </c>
    </row>
    <row r="1317" spans="1:15" ht="22.5">
      <c r="A1317" s="15" t="s">
        <v>582</v>
      </c>
      <c r="B1317" s="280" t="s">
        <v>9</v>
      </c>
      <c r="C1317" s="320">
        <v>2</v>
      </c>
      <c r="D1317" s="320">
        <v>750</v>
      </c>
      <c r="E1317" s="292">
        <f t="shared" si="123"/>
        <v>1.5</v>
      </c>
      <c r="F1317" s="320">
        <v>1</v>
      </c>
      <c r="G1317" s="320">
        <v>750</v>
      </c>
      <c r="H1317" s="292">
        <f t="shared" si="124"/>
        <v>0.75</v>
      </c>
      <c r="I1317" s="320">
        <v>1</v>
      </c>
      <c r="J1317" s="320">
        <v>750</v>
      </c>
      <c r="K1317" s="292">
        <f t="shared" si="125"/>
        <v>0.75</v>
      </c>
      <c r="L1317" s="320">
        <v>2</v>
      </c>
      <c r="M1317" s="320">
        <v>750</v>
      </c>
      <c r="N1317" s="292">
        <f t="shared" si="126"/>
        <v>1.5</v>
      </c>
      <c r="O1317" s="308">
        <f t="shared" si="122"/>
        <v>4.5</v>
      </c>
    </row>
    <row r="1318" spans="1:15" ht="22.5">
      <c r="A1318" s="15" t="s">
        <v>583</v>
      </c>
      <c r="B1318" s="280" t="s">
        <v>9</v>
      </c>
      <c r="C1318" s="320">
        <v>10</v>
      </c>
      <c r="D1318" s="320">
        <v>65</v>
      </c>
      <c r="E1318" s="292">
        <f t="shared" si="123"/>
        <v>0.65</v>
      </c>
      <c r="F1318" s="320">
        <v>10</v>
      </c>
      <c r="G1318" s="320">
        <v>65</v>
      </c>
      <c r="H1318" s="292">
        <f t="shared" si="124"/>
        <v>0.65</v>
      </c>
      <c r="I1318" s="320">
        <v>5</v>
      </c>
      <c r="J1318" s="320">
        <v>65</v>
      </c>
      <c r="K1318" s="292">
        <f t="shared" si="125"/>
        <v>0.325</v>
      </c>
      <c r="L1318" s="320">
        <v>10</v>
      </c>
      <c r="M1318" s="320">
        <v>65</v>
      </c>
      <c r="N1318" s="292">
        <f t="shared" si="126"/>
        <v>0.65</v>
      </c>
      <c r="O1318" s="308">
        <f t="shared" si="122"/>
        <v>2.275</v>
      </c>
    </row>
    <row r="1319" spans="1:15" ht="22.5">
      <c r="A1319" s="15" t="s">
        <v>587</v>
      </c>
      <c r="B1319" s="280" t="s">
        <v>9</v>
      </c>
      <c r="C1319" s="320">
        <v>10</v>
      </c>
      <c r="D1319" s="320">
        <v>55</v>
      </c>
      <c r="E1319" s="292">
        <f t="shared" si="123"/>
        <v>0.55</v>
      </c>
      <c r="F1319" s="320">
        <v>5</v>
      </c>
      <c r="G1319" s="320">
        <v>55</v>
      </c>
      <c r="H1319" s="292">
        <f t="shared" si="124"/>
        <v>0.275</v>
      </c>
      <c r="I1319" s="320">
        <v>5</v>
      </c>
      <c r="J1319" s="320">
        <v>55</v>
      </c>
      <c r="K1319" s="292">
        <f t="shared" si="125"/>
        <v>0.275</v>
      </c>
      <c r="L1319" s="320">
        <v>10</v>
      </c>
      <c r="M1319" s="320">
        <v>55</v>
      </c>
      <c r="N1319" s="292">
        <f t="shared" si="126"/>
        <v>0.55</v>
      </c>
      <c r="O1319" s="308">
        <f t="shared" si="122"/>
        <v>1.6500000000000001</v>
      </c>
    </row>
    <row r="1320" spans="1:15" ht="12.75">
      <c r="A1320" s="15" t="s">
        <v>588</v>
      </c>
      <c r="B1320" s="280" t="s">
        <v>9</v>
      </c>
      <c r="C1320" s="320">
        <v>6</v>
      </c>
      <c r="D1320" s="320">
        <v>15</v>
      </c>
      <c r="E1320" s="292">
        <f t="shared" si="123"/>
        <v>0.09</v>
      </c>
      <c r="F1320" s="320">
        <v>6</v>
      </c>
      <c r="G1320" s="320">
        <v>15</v>
      </c>
      <c r="H1320" s="292">
        <f t="shared" si="124"/>
        <v>0.09</v>
      </c>
      <c r="I1320" s="320">
        <v>3</v>
      </c>
      <c r="J1320" s="320">
        <v>15</v>
      </c>
      <c r="K1320" s="292">
        <f t="shared" si="125"/>
        <v>0.045</v>
      </c>
      <c r="L1320" s="320">
        <v>6</v>
      </c>
      <c r="M1320" s="320">
        <v>15</v>
      </c>
      <c r="N1320" s="292">
        <f t="shared" si="126"/>
        <v>0.09</v>
      </c>
      <c r="O1320" s="308">
        <f t="shared" si="122"/>
        <v>0.31499999999999995</v>
      </c>
    </row>
    <row r="1321" spans="1:15" ht="22.5">
      <c r="A1321" s="15" t="s">
        <v>589</v>
      </c>
      <c r="B1321" s="280" t="s">
        <v>9</v>
      </c>
      <c r="C1321" s="320">
        <v>12</v>
      </c>
      <c r="D1321" s="320">
        <v>20</v>
      </c>
      <c r="E1321" s="292">
        <f t="shared" si="123"/>
        <v>0.24</v>
      </c>
      <c r="F1321" s="320">
        <v>12</v>
      </c>
      <c r="G1321" s="320">
        <v>20</v>
      </c>
      <c r="H1321" s="292">
        <f t="shared" si="124"/>
        <v>0.24</v>
      </c>
      <c r="I1321" s="320">
        <v>2</v>
      </c>
      <c r="J1321" s="320">
        <v>20</v>
      </c>
      <c r="K1321" s="292">
        <f t="shared" si="125"/>
        <v>0.04</v>
      </c>
      <c r="L1321" s="320">
        <v>10</v>
      </c>
      <c r="M1321" s="320">
        <v>20</v>
      </c>
      <c r="N1321" s="292">
        <f t="shared" si="126"/>
        <v>0.2</v>
      </c>
      <c r="O1321" s="308">
        <f t="shared" si="122"/>
        <v>0.72</v>
      </c>
    </row>
    <row r="1322" spans="1:15" ht="12.75">
      <c r="A1322" s="16" t="s">
        <v>16</v>
      </c>
      <c r="B1322" s="280" t="s">
        <v>9</v>
      </c>
      <c r="C1322" s="320">
        <v>5</v>
      </c>
      <c r="D1322" s="320">
        <v>85</v>
      </c>
      <c r="E1322" s="292">
        <f t="shared" si="123"/>
        <v>0.425</v>
      </c>
      <c r="F1322" s="320">
        <v>5</v>
      </c>
      <c r="G1322" s="320">
        <v>85</v>
      </c>
      <c r="H1322" s="292">
        <f t="shared" si="124"/>
        <v>0.425</v>
      </c>
      <c r="I1322" s="320">
        <v>5</v>
      </c>
      <c r="J1322" s="320">
        <v>85</v>
      </c>
      <c r="K1322" s="292">
        <f t="shared" si="125"/>
        <v>0.425</v>
      </c>
      <c r="L1322" s="320">
        <v>5</v>
      </c>
      <c r="M1322" s="320">
        <v>85</v>
      </c>
      <c r="N1322" s="292">
        <f t="shared" si="126"/>
        <v>0.425</v>
      </c>
      <c r="O1322" s="308">
        <f t="shared" si="122"/>
        <v>1.7</v>
      </c>
    </row>
    <row r="1323" spans="1:15" ht="12.75">
      <c r="A1323" s="16" t="s">
        <v>18</v>
      </c>
      <c r="B1323" s="280" t="s">
        <v>9</v>
      </c>
      <c r="C1323" s="320">
        <v>100</v>
      </c>
      <c r="D1323" s="320">
        <v>12</v>
      </c>
      <c r="E1323" s="292">
        <f t="shared" si="123"/>
        <v>1.2</v>
      </c>
      <c r="F1323" s="320">
        <v>100</v>
      </c>
      <c r="G1323" s="320">
        <v>12</v>
      </c>
      <c r="H1323" s="292">
        <f t="shared" si="124"/>
        <v>1.2</v>
      </c>
      <c r="I1323" s="320">
        <v>50</v>
      </c>
      <c r="J1323" s="320">
        <v>12</v>
      </c>
      <c r="K1323" s="292">
        <f t="shared" si="125"/>
        <v>0.6</v>
      </c>
      <c r="L1323" s="320">
        <v>50</v>
      </c>
      <c r="M1323" s="320">
        <v>12</v>
      </c>
      <c r="N1323" s="292">
        <f t="shared" si="126"/>
        <v>0.6</v>
      </c>
      <c r="O1323" s="308">
        <f t="shared" si="122"/>
        <v>3.6</v>
      </c>
    </row>
    <row r="1324" spans="1:15" ht="12.75">
      <c r="A1324" s="16" t="s">
        <v>631</v>
      </c>
      <c r="B1324" s="280" t="s">
        <v>446</v>
      </c>
      <c r="C1324" s="320"/>
      <c r="D1324" s="320"/>
      <c r="E1324" s="322">
        <f t="shared" si="123"/>
        <v>0</v>
      </c>
      <c r="F1324" s="320">
        <v>10</v>
      </c>
      <c r="G1324" s="320">
        <v>600</v>
      </c>
      <c r="H1324" s="292">
        <f t="shared" si="124"/>
        <v>6</v>
      </c>
      <c r="I1324" s="320"/>
      <c r="J1324" s="320"/>
      <c r="K1324" s="292">
        <f t="shared" si="125"/>
        <v>0</v>
      </c>
      <c r="L1324" s="325"/>
      <c r="M1324" s="325"/>
      <c r="N1324" s="324">
        <f t="shared" si="126"/>
        <v>0</v>
      </c>
      <c r="O1324" s="308">
        <f t="shared" si="122"/>
        <v>6</v>
      </c>
    </row>
    <row r="1325" spans="1:15" ht="12.75">
      <c r="A1325" s="16" t="s">
        <v>590</v>
      </c>
      <c r="B1325" s="280" t="s">
        <v>9</v>
      </c>
      <c r="C1325" s="320"/>
      <c r="D1325" s="320"/>
      <c r="E1325" s="322">
        <f t="shared" si="123"/>
        <v>0</v>
      </c>
      <c r="F1325" s="320">
        <v>4</v>
      </c>
      <c r="G1325" s="320">
        <v>450</v>
      </c>
      <c r="H1325" s="292">
        <f t="shared" si="124"/>
        <v>1.8</v>
      </c>
      <c r="I1325" s="320"/>
      <c r="J1325" s="320"/>
      <c r="K1325" s="324">
        <f t="shared" si="125"/>
        <v>0</v>
      </c>
      <c r="L1325" s="325"/>
      <c r="M1325" s="325"/>
      <c r="N1325" s="324">
        <f t="shared" si="126"/>
        <v>0</v>
      </c>
      <c r="O1325" s="308">
        <f t="shared" si="122"/>
        <v>1.8</v>
      </c>
    </row>
    <row r="1326" spans="1:15" ht="12.75">
      <c r="A1326" s="16" t="s">
        <v>591</v>
      </c>
      <c r="B1326" s="280" t="s">
        <v>9</v>
      </c>
      <c r="C1326" s="320"/>
      <c r="D1326" s="320"/>
      <c r="E1326" s="322">
        <f t="shared" si="123"/>
        <v>0</v>
      </c>
      <c r="F1326" s="320">
        <v>20</v>
      </c>
      <c r="G1326" s="320">
        <v>55</v>
      </c>
      <c r="H1326" s="292">
        <f t="shared" si="124"/>
        <v>1.1</v>
      </c>
      <c r="I1326" s="320"/>
      <c r="J1326" s="320"/>
      <c r="K1326" s="324">
        <f t="shared" si="125"/>
        <v>0</v>
      </c>
      <c r="L1326" s="325"/>
      <c r="M1326" s="325"/>
      <c r="N1326" s="324">
        <f t="shared" si="126"/>
        <v>0</v>
      </c>
      <c r="O1326" s="308">
        <f t="shared" si="122"/>
        <v>1.1</v>
      </c>
    </row>
    <row r="1327" spans="1:15" ht="12.75">
      <c r="A1327" s="52" t="s">
        <v>592</v>
      </c>
      <c r="B1327" s="167" t="s">
        <v>9</v>
      </c>
      <c r="C1327" s="320"/>
      <c r="D1327" s="320"/>
      <c r="E1327" s="322">
        <f t="shared" si="123"/>
        <v>0</v>
      </c>
      <c r="F1327" s="16">
        <v>100</v>
      </c>
      <c r="G1327" s="16">
        <v>30</v>
      </c>
      <c r="H1327" s="292">
        <f t="shared" si="124"/>
        <v>3</v>
      </c>
      <c r="I1327" s="16"/>
      <c r="J1327" s="16"/>
      <c r="K1327" s="324">
        <f t="shared" si="125"/>
        <v>0</v>
      </c>
      <c r="L1327" s="156"/>
      <c r="M1327" s="156"/>
      <c r="N1327" s="324">
        <f t="shared" si="126"/>
        <v>0</v>
      </c>
      <c r="O1327" s="308">
        <f t="shared" si="122"/>
        <v>3</v>
      </c>
    </row>
    <row r="1328" spans="1:15" ht="12.75">
      <c r="A1328" s="52" t="s">
        <v>593</v>
      </c>
      <c r="B1328" s="6" t="s">
        <v>9</v>
      </c>
      <c r="C1328" s="320"/>
      <c r="D1328" s="320"/>
      <c r="E1328" s="322">
        <f t="shared" si="123"/>
        <v>0</v>
      </c>
      <c r="F1328" s="16">
        <v>50</v>
      </c>
      <c r="G1328" s="16">
        <v>25</v>
      </c>
      <c r="H1328" s="292">
        <f t="shared" si="124"/>
        <v>1.25</v>
      </c>
      <c r="I1328" s="16"/>
      <c r="J1328" s="16"/>
      <c r="K1328" s="324">
        <f t="shared" si="125"/>
        <v>0</v>
      </c>
      <c r="L1328" s="156"/>
      <c r="M1328" s="156"/>
      <c r="N1328" s="324">
        <f t="shared" si="126"/>
        <v>0</v>
      </c>
      <c r="O1328" s="308">
        <f t="shared" si="122"/>
        <v>1.25</v>
      </c>
    </row>
    <row r="1329" spans="1:15" ht="12.75">
      <c r="A1329" s="52" t="s">
        <v>13</v>
      </c>
      <c r="B1329" s="6" t="s">
        <v>9</v>
      </c>
      <c r="C1329" s="297">
        <v>5</v>
      </c>
      <c r="D1329" s="297">
        <v>120</v>
      </c>
      <c r="E1329" s="313">
        <f t="shared" si="123"/>
        <v>0.6</v>
      </c>
      <c r="F1329" s="52">
        <v>3</v>
      </c>
      <c r="G1329" s="52">
        <v>120</v>
      </c>
      <c r="H1329" s="292">
        <f t="shared" si="124"/>
        <v>0.36</v>
      </c>
      <c r="I1329" s="52"/>
      <c r="J1329" s="52"/>
      <c r="K1329" s="324">
        <f t="shared" si="125"/>
        <v>0</v>
      </c>
      <c r="L1329" s="52"/>
      <c r="M1329" s="52"/>
      <c r="N1329" s="324">
        <f t="shared" si="126"/>
        <v>0</v>
      </c>
      <c r="O1329" s="308">
        <f t="shared" si="122"/>
        <v>0.96</v>
      </c>
    </row>
    <row r="1330" spans="1:15" ht="22.5">
      <c r="A1330" s="52" t="s">
        <v>594</v>
      </c>
      <c r="B1330" s="6" t="s">
        <v>9</v>
      </c>
      <c r="C1330" s="297">
        <v>5</v>
      </c>
      <c r="D1330" s="297">
        <v>5</v>
      </c>
      <c r="E1330" s="313">
        <f t="shared" si="123"/>
        <v>0.025</v>
      </c>
      <c r="F1330" s="52">
        <v>6</v>
      </c>
      <c r="G1330" s="52">
        <v>5</v>
      </c>
      <c r="H1330" s="292">
        <f t="shared" si="124"/>
        <v>0.03</v>
      </c>
      <c r="I1330" s="52">
        <v>5</v>
      </c>
      <c r="J1330" s="52">
        <v>5</v>
      </c>
      <c r="K1330" s="326">
        <f t="shared" si="125"/>
        <v>0.025</v>
      </c>
      <c r="L1330" s="52">
        <v>6</v>
      </c>
      <c r="M1330" s="52">
        <v>5</v>
      </c>
      <c r="N1330" s="326">
        <f t="shared" si="126"/>
        <v>0.03</v>
      </c>
      <c r="O1330" s="308">
        <f t="shared" si="122"/>
        <v>0.11</v>
      </c>
    </row>
    <row r="1331" spans="1:15" ht="22.5">
      <c r="A1331" s="52" t="s">
        <v>595</v>
      </c>
      <c r="B1331" s="6" t="s">
        <v>596</v>
      </c>
      <c r="C1331" s="297">
        <v>9</v>
      </c>
      <c r="D1331" s="297">
        <v>25</v>
      </c>
      <c r="E1331" s="313">
        <f t="shared" si="123"/>
        <v>0.225</v>
      </c>
      <c r="F1331" s="52">
        <v>9</v>
      </c>
      <c r="G1331" s="52">
        <v>25</v>
      </c>
      <c r="H1331" s="292">
        <f t="shared" si="124"/>
        <v>0.225</v>
      </c>
      <c r="I1331" s="52">
        <v>6</v>
      </c>
      <c r="J1331" s="52">
        <v>25</v>
      </c>
      <c r="K1331" s="326">
        <f t="shared" si="125"/>
        <v>0.15</v>
      </c>
      <c r="L1331" s="52">
        <v>9</v>
      </c>
      <c r="M1331" s="52">
        <v>25</v>
      </c>
      <c r="N1331" s="326">
        <f t="shared" si="126"/>
        <v>0.225</v>
      </c>
      <c r="O1331" s="308">
        <f t="shared" si="122"/>
        <v>0.825</v>
      </c>
    </row>
    <row r="1332" spans="1:15" ht="12.75">
      <c r="A1332" s="52" t="s">
        <v>597</v>
      </c>
      <c r="B1332" s="6" t="s">
        <v>596</v>
      </c>
      <c r="C1332" s="297">
        <v>16</v>
      </c>
      <c r="D1332" s="297">
        <v>25</v>
      </c>
      <c r="E1332" s="313">
        <f t="shared" si="123"/>
        <v>0.4</v>
      </c>
      <c r="F1332" s="52">
        <v>16</v>
      </c>
      <c r="G1332" s="52">
        <v>25</v>
      </c>
      <c r="H1332" s="292">
        <f t="shared" si="124"/>
        <v>0.4</v>
      </c>
      <c r="I1332" s="52">
        <v>2</v>
      </c>
      <c r="J1332" s="52">
        <v>25</v>
      </c>
      <c r="K1332" s="326">
        <f t="shared" si="125"/>
        <v>0.05</v>
      </c>
      <c r="L1332" s="52">
        <v>16</v>
      </c>
      <c r="M1332" s="52">
        <v>25</v>
      </c>
      <c r="N1332" s="324">
        <f t="shared" si="126"/>
        <v>0.4</v>
      </c>
      <c r="O1332" s="308">
        <f t="shared" si="122"/>
        <v>1.25</v>
      </c>
    </row>
    <row r="1333" spans="1:15" ht="12.75">
      <c r="A1333" s="52" t="s">
        <v>598</v>
      </c>
      <c r="B1333" s="6" t="s">
        <v>596</v>
      </c>
      <c r="C1333" s="297">
        <v>16</v>
      </c>
      <c r="D1333" s="297">
        <v>15</v>
      </c>
      <c r="E1333" s="313">
        <f t="shared" si="123"/>
        <v>0.24</v>
      </c>
      <c r="F1333" s="52">
        <v>16</v>
      </c>
      <c r="G1333" s="52">
        <v>15</v>
      </c>
      <c r="H1333" s="292">
        <f t="shared" si="124"/>
        <v>0.24</v>
      </c>
      <c r="I1333" s="52">
        <v>2</v>
      </c>
      <c r="J1333" s="52">
        <v>15</v>
      </c>
      <c r="K1333" s="326">
        <f t="shared" si="125"/>
        <v>0.03</v>
      </c>
      <c r="L1333" s="52">
        <v>16</v>
      </c>
      <c r="M1333" s="52">
        <v>15</v>
      </c>
      <c r="N1333" s="326">
        <f t="shared" si="126"/>
        <v>0.24</v>
      </c>
      <c r="O1333" s="308">
        <f t="shared" si="122"/>
        <v>0.75</v>
      </c>
    </row>
    <row r="1334" spans="1:15" ht="22.5">
      <c r="A1334" s="52" t="s">
        <v>599</v>
      </c>
      <c r="B1334" s="6" t="s">
        <v>9</v>
      </c>
      <c r="C1334" s="297">
        <v>2</v>
      </c>
      <c r="D1334" s="297">
        <v>95</v>
      </c>
      <c r="E1334" s="313">
        <f t="shared" si="123"/>
        <v>0.19</v>
      </c>
      <c r="F1334" s="52"/>
      <c r="G1334" s="52"/>
      <c r="H1334" s="292">
        <f t="shared" si="124"/>
        <v>0</v>
      </c>
      <c r="I1334" s="52"/>
      <c r="J1334" s="52"/>
      <c r="K1334" s="324">
        <f t="shared" si="125"/>
        <v>0</v>
      </c>
      <c r="L1334" s="52"/>
      <c r="M1334" s="52"/>
      <c r="N1334" s="324">
        <f t="shared" si="126"/>
        <v>0</v>
      </c>
      <c r="O1334" s="308">
        <f t="shared" si="122"/>
        <v>0.19</v>
      </c>
    </row>
    <row r="1335" spans="1:15" ht="33.75">
      <c r="A1335" s="52" t="s">
        <v>600</v>
      </c>
      <c r="B1335" s="6" t="s">
        <v>9</v>
      </c>
      <c r="C1335" s="297">
        <v>5</v>
      </c>
      <c r="D1335" s="297">
        <v>10</v>
      </c>
      <c r="E1335" s="313">
        <f t="shared" si="123"/>
        <v>0.05</v>
      </c>
      <c r="F1335" s="52">
        <v>6</v>
      </c>
      <c r="G1335" s="52">
        <v>10</v>
      </c>
      <c r="H1335" s="292">
        <f t="shared" si="124"/>
        <v>0.06</v>
      </c>
      <c r="I1335" s="52">
        <v>5</v>
      </c>
      <c r="J1335" s="52">
        <v>10</v>
      </c>
      <c r="K1335" s="326">
        <f t="shared" si="125"/>
        <v>0.05</v>
      </c>
      <c r="L1335" s="52">
        <v>6</v>
      </c>
      <c r="M1335" s="52">
        <v>10</v>
      </c>
      <c r="N1335" s="326">
        <f t="shared" si="126"/>
        <v>0.06</v>
      </c>
      <c r="O1335" s="308">
        <f t="shared" si="122"/>
        <v>0.22</v>
      </c>
    </row>
    <row r="1336" spans="1:15" ht="12.75">
      <c r="A1336" s="52" t="s">
        <v>626</v>
      </c>
      <c r="B1336" s="6" t="s">
        <v>9</v>
      </c>
      <c r="C1336" s="297">
        <v>1</v>
      </c>
      <c r="D1336" s="297">
        <v>400</v>
      </c>
      <c r="E1336" s="313">
        <f t="shared" si="123"/>
        <v>0.4</v>
      </c>
      <c r="F1336" s="52">
        <v>1</v>
      </c>
      <c r="G1336" s="52">
        <v>400</v>
      </c>
      <c r="H1336" s="292">
        <f t="shared" si="124"/>
        <v>0.4</v>
      </c>
      <c r="I1336" s="52"/>
      <c r="J1336" s="52"/>
      <c r="K1336" s="324">
        <f t="shared" si="125"/>
        <v>0</v>
      </c>
      <c r="L1336" s="52">
        <v>1</v>
      </c>
      <c r="M1336" s="52">
        <v>400</v>
      </c>
      <c r="N1336" s="324">
        <f t="shared" si="126"/>
        <v>0.4</v>
      </c>
      <c r="O1336" s="308">
        <f t="shared" si="122"/>
        <v>1.2000000000000002</v>
      </c>
    </row>
    <row r="1337" spans="1:15" ht="12.75">
      <c r="A1337" s="52" t="s">
        <v>602</v>
      </c>
      <c r="B1337" s="6" t="s">
        <v>9</v>
      </c>
      <c r="C1337" s="297">
        <v>4</v>
      </c>
      <c r="D1337" s="297">
        <v>95</v>
      </c>
      <c r="E1337" s="313">
        <f t="shared" si="123"/>
        <v>0.38</v>
      </c>
      <c r="F1337" s="52"/>
      <c r="G1337" s="52"/>
      <c r="H1337" s="292">
        <f t="shared" si="124"/>
        <v>0</v>
      </c>
      <c r="I1337" s="52">
        <v>4</v>
      </c>
      <c r="J1337" s="52">
        <v>95</v>
      </c>
      <c r="K1337" s="324">
        <f t="shared" si="125"/>
        <v>0.38</v>
      </c>
      <c r="L1337" s="52"/>
      <c r="M1337" s="52"/>
      <c r="N1337" s="324">
        <f t="shared" si="126"/>
        <v>0</v>
      </c>
      <c r="O1337" s="308">
        <f t="shared" si="122"/>
        <v>0.76</v>
      </c>
    </row>
    <row r="1338" spans="1:15" ht="31.5">
      <c r="A1338" s="1" t="s">
        <v>20</v>
      </c>
      <c r="B1338" s="6" t="s">
        <v>1</v>
      </c>
      <c r="C1338" s="327"/>
      <c r="D1338" s="327"/>
      <c r="E1338" s="286">
        <f>SUM(E1314:E1337)</f>
        <v>8.375000000000002</v>
      </c>
      <c r="F1338" s="157"/>
      <c r="G1338" s="157"/>
      <c r="H1338" s="286">
        <f>SUM(H1314:H1337)</f>
        <v>19.389999999999993</v>
      </c>
      <c r="I1338" s="157"/>
      <c r="J1338" s="157"/>
      <c r="K1338" s="286">
        <f>SUM(K1314:K1337)</f>
        <v>3.644999999999999</v>
      </c>
      <c r="L1338" s="286"/>
      <c r="M1338" s="286"/>
      <c r="N1338" s="286">
        <f>SUM(N1314:N1337)</f>
        <v>6.265</v>
      </c>
      <c r="O1338" s="286">
        <f>SUM(O1314:O1337)</f>
        <v>37.675000000000004</v>
      </c>
    </row>
    <row r="1339" spans="1:15" ht="12.75">
      <c r="A1339" s="280" t="s">
        <v>604</v>
      </c>
      <c r="B1339" s="280" t="s">
        <v>22</v>
      </c>
      <c r="C1339" s="282"/>
      <c r="D1339" s="282"/>
      <c r="E1339" s="316">
        <f>E1254+E1256+E1266+E1268+E1270+E1277+E1285+E1287++E1297+E1301+E1312+E1338</f>
        <v>892.5632800000001</v>
      </c>
      <c r="F1339" s="316"/>
      <c r="G1339" s="316"/>
      <c r="H1339" s="316">
        <f>H1254+H1256+H1266+H1268+H1270+H1277+H1285+H1287++H1297+H1301+H1312+H1338</f>
        <v>368.93889</v>
      </c>
      <c r="I1339" s="316"/>
      <c r="J1339" s="316"/>
      <c r="K1339" s="316">
        <f>K1254+K1256+K1266+K1268+K1270+K1277+K1285+K1287++K1297+K1301+K1312+K1338</f>
        <v>209.3374</v>
      </c>
      <c r="L1339" s="316"/>
      <c r="M1339" s="316"/>
      <c r="N1339" s="316">
        <f>N1254+N1256+N1266+N1268+N1270+N1277+N1285+N1287++N1297+N1301+N1312+N1338</f>
        <v>850.0171</v>
      </c>
      <c r="O1339" s="316">
        <f>O1254+O1256+O1266+O1268+O1270+O1277+O1285+O1287++O1297+O1301+O1312+O1338</f>
        <v>2320.8566699999997</v>
      </c>
    </row>
    <row r="1340" spans="1:15" ht="12.75">
      <c r="A1340" s="158"/>
      <c r="B1340" s="158"/>
      <c r="C1340" s="158"/>
      <c r="D1340" s="158"/>
      <c r="E1340" s="158"/>
      <c r="F1340" s="158"/>
      <c r="G1340" s="158"/>
      <c r="H1340" s="158"/>
      <c r="I1340" s="158"/>
      <c r="J1340" s="158"/>
      <c r="K1340" s="158"/>
      <c r="L1340" s="158"/>
      <c r="M1340" s="158"/>
      <c r="N1340" s="158"/>
      <c r="O1340" s="158"/>
    </row>
    <row r="1341" spans="1:15" ht="12.75">
      <c r="A1341" s="349" t="s">
        <v>605</v>
      </c>
      <c r="B1341" s="350"/>
      <c r="C1341" s="350"/>
      <c r="D1341" s="350"/>
      <c r="E1341" s="350"/>
      <c r="F1341" s="350"/>
      <c r="G1341" s="350"/>
      <c r="H1341" s="350"/>
      <c r="I1341" s="350"/>
      <c r="J1341" s="350"/>
      <c r="K1341" s="350"/>
      <c r="L1341" s="350"/>
      <c r="M1341" s="350"/>
      <c r="N1341" s="350"/>
      <c r="O1341" s="351"/>
    </row>
    <row r="1342" spans="1:15" ht="12.75">
      <c r="A1342" s="333"/>
      <c r="B1342" s="329"/>
      <c r="C1342" s="329"/>
      <c r="D1342" s="329"/>
      <c r="E1342" s="329"/>
      <c r="F1342" s="329"/>
      <c r="G1342" s="329"/>
      <c r="H1342" s="329"/>
      <c r="I1342" s="329"/>
      <c r="J1342" s="329"/>
      <c r="K1342" s="329"/>
      <c r="L1342" s="329"/>
      <c r="M1342" s="329"/>
      <c r="N1342" s="329"/>
      <c r="O1342" s="329"/>
    </row>
    <row r="1343" spans="1:15" ht="12.75">
      <c r="A1343" s="328" t="s">
        <v>606</v>
      </c>
      <c r="B1343" s="280" t="s">
        <v>22</v>
      </c>
      <c r="C1343" s="329"/>
      <c r="D1343" s="329"/>
      <c r="E1343" s="329"/>
      <c r="F1343" s="329"/>
      <c r="G1343" s="329"/>
      <c r="H1343" s="329"/>
      <c r="I1343" s="329"/>
      <c r="J1343" s="329"/>
      <c r="K1343" s="308">
        <v>340.54</v>
      </c>
      <c r="L1343" s="329"/>
      <c r="M1343" s="329"/>
      <c r="N1343" s="308"/>
      <c r="O1343" s="308">
        <f>E1343+H1343+K1343+N1343</f>
        <v>340.54</v>
      </c>
    </row>
    <row r="1344" spans="1:15" ht="12.75">
      <c r="A1344" s="328" t="s">
        <v>607</v>
      </c>
      <c r="B1344" s="280" t="s">
        <v>22</v>
      </c>
      <c r="C1344" s="329"/>
      <c r="D1344" s="329"/>
      <c r="E1344" s="308"/>
      <c r="F1344" s="329"/>
      <c r="G1344" s="329"/>
      <c r="H1344" s="308"/>
      <c r="I1344" s="329"/>
      <c r="J1344" s="329"/>
      <c r="K1344" s="308">
        <v>152</v>
      </c>
      <c r="L1344" s="329"/>
      <c r="M1344" s="329"/>
      <c r="N1344" s="308"/>
      <c r="O1344" s="308">
        <f>E1344+H1344+K1344+N1344</f>
        <v>152</v>
      </c>
    </row>
    <row r="1345" spans="1:15" ht="12.75">
      <c r="A1345" s="104" t="s">
        <v>608</v>
      </c>
      <c r="B1345" s="280" t="s">
        <v>22</v>
      </c>
      <c r="C1345" s="104"/>
      <c r="D1345" s="104"/>
      <c r="E1345" s="292"/>
      <c r="F1345" s="292"/>
      <c r="G1345" s="292"/>
      <c r="H1345" s="292"/>
      <c r="I1345" s="292"/>
      <c r="J1345" s="292"/>
      <c r="K1345" s="292">
        <v>80</v>
      </c>
      <c r="L1345" s="292"/>
      <c r="M1345" s="292"/>
      <c r="N1345" s="292"/>
      <c r="O1345" s="308">
        <f>E1345+H1345+K1345+N1345</f>
        <v>80</v>
      </c>
    </row>
    <row r="1346" spans="1:15" ht="21">
      <c r="A1346" s="167" t="s">
        <v>28</v>
      </c>
      <c r="B1346" s="167" t="s">
        <v>1</v>
      </c>
      <c r="C1346" s="52"/>
      <c r="D1346" s="52"/>
      <c r="E1346" s="302">
        <f>SUM(E1344:E1345)</f>
        <v>0</v>
      </c>
      <c r="F1346" s="313"/>
      <c r="G1346" s="313"/>
      <c r="H1346" s="302">
        <f>SUM(H1343:H1345)</f>
        <v>0</v>
      </c>
      <c r="I1346" s="313"/>
      <c r="J1346" s="313"/>
      <c r="K1346" s="302">
        <f>SUM(K1343:K1345)</f>
        <v>572.54</v>
      </c>
      <c r="L1346" s="302"/>
      <c r="M1346" s="302"/>
      <c r="N1346" s="302">
        <f>SUM(N1343:N1345)</f>
        <v>0</v>
      </c>
      <c r="O1346" s="286">
        <f>SUM(O1343:O1345)</f>
        <v>572.54</v>
      </c>
    </row>
    <row r="1347" spans="1:15" ht="12.75">
      <c r="A1347" s="352" t="s">
        <v>609</v>
      </c>
      <c r="B1347" s="353"/>
      <c r="C1347" s="353"/>
      <c r="D1347" s="353"/>
      <c r="E1347" s="353"/>
      <c r="F1347" s="353"/>
      <c r="G1347" s="353"/>
      <c r="H1347" s="353"/>
      <c r="I1347" s="353"/>
      <c r="J1347" s="353"/>
      <c r="K1347" s="353"/>
      <c r="L1347" s="353"/>
      <c r="M1347" s="353"/>
      <c r="N1347" s="353"/>
      <c r="O1347" s="354"/>
    </row>
    <row r="1348" spans="1:15" ht="22.5">
      <c r="A1348" s="52" t="s">
        <v>30</v>
      </c>
      <c r="B1348" s="167" t="s">
        <v>22</v>
      </c>
      <c r="C1348" s="167"/>
      <c r="D1348" s="168"/>
      <c r="E1348" s="302">
        <v>2.574</v>
      </c>
      <c r="F1348" s="302"/>
      <c r="G1348" s="302"/>
      <c r="H1348" s="302">
        <v>2.573</v>
      </c>
      <c r="I1348" s="302"/>
      <c r="J1348" s="302"/>
      <c r="K1348" s="302">
        <v>2.574</v>
      </c>
      <c r="L1348" s="302"/>
      <c r="M1348" s="302"/>
      <c r="N1348" s="302">
        <v>2.573</v>
      </c>
      <c r="O1348" s="316">
        <f>E1348+H1348+K1348+N1348</f>
        <v>10.294</v>
      </c>
    </row>
    <row r="1349" spans="1:15" ht="45">
      <c r="A1349" s="52" t="s">
        <v>31</v>
      </c>
      <c r="B1349" s="167" t="s">
        <v>32</v>
      </c>
      <c r="C1349" s="167"/>
      <c r="D1349" s="167"/>
      <c r="E1349" s="302">
        <v>2.1</v>
      </c>
      <c r="F1349" s="313"/>
      <c r="G1349" s="313"/>
      <c r="H1349" s="302">
        <v>2.1</v>
      </c>
      <c r="I1349" s="313"/>
      <c r="J1349" s="313"/>
      <c r="K1349" s="315">
        <v>2.1</v>
      </c>
      <c r="L1349" s="330"/>
      <c r="M1349" s="330"/>
      <c r="N1349" s="315">
        <v>2.1</v>
      </c>
      <c r="O1349" s="316">
        <f aca="true" t="shared" si="127" ref="O1349:O1356">E1349+H1349+K1349+N1349</f>
        <v>8.4</v>
      </c>
    </row>
    <row r="1350" spans="1:15" ht="112.5">
      <c r="A1350" s="52" t="s">
        <v>610</v>
      </c>
      <c r="B1350" s="167" t="s">
        <v>22</v>
      </c>
      <c r="C1350" s="167"/>
      <c r="D1350" s="167"/>
      <c r="E1350" s="302">
        <v>10.5</v>
      </c>
      <c r="F1350" s="313"/>
      <c r="G1350" s="313"/>
      <c r="H1350" s="313">
        <v>10.5</v>
      </c>
      <c r="I1350" s="313"/>
      <c r="J1350" s="313"/>
      <c r="K1350" s="313">
        <v>10.5</v>
      </c>
      <c r="L1350" s="313"/>
      <c r="M1350" s="313"/>
      <c r="N1350" s="313">
        <v>10.5</v>
      </c>
      <c r="O1350" s="316">
        <f t="shared" si="127"/>
        <v>42</v>
      </c>
    </row>
    <row r="1351" spans="1:15" ht="33.75">
      <c r="A1351" s="52" t="s">
        <v>34</v>
      </c>
      <c r="B1351" s="167" t="s">
        <v>22</v>
      </c>
      <c r="C1351" s="167"/>
      <c r="D1351" s="167"/>
      <c r="E1351" s="302">
        <v>1</v>
      </c>
      <c r="F1351" s="313"/>
      <c r="G1351" s="313"/>
      <c r="H1351" s="302">
        <v>1</v>
      </c>
      <c r="I1351" s="302"/>
      <c r="J1351" s="302"/>
      <c r="K1351" s="302"/>
      <c r="L1351" s="302"/>
      <c r="M1351" s="302"/>
      <c r="N1351" s="302">
        <v>1</v>
      </c>
      <c r="O1351" s="316">
        <f t="shared" si="127"/>
        <v>3</v>
      </c>
    </row>
    <row r="1352" spans="1:15" ht="45">
      <c r="A1352" s="52" t="s">
        <v>38</v>
      </c>
      <c r="B1352" s="167" t="s">
        <v>22</v>
      </c>
      <c r="C1352" s="167"/>
      <c r="D1352" s="167"/>
      <c r="E1352" s="302">
        <v>8.122</v>
      </c>
      <c r="F1352" s="302"/>
      <c r="G1352" s="302"/>
      <c r="H1352" s="302">
        <v>8.123</v>
      </c>
      <c r="I1352" s="302"/>
      <c r="J1352" s="302"/>
      <c r="K1352" s="302">
        <v>8.122</v>
      </c>
      <c r="L1352" s="302"/>
      <c r="M1352" s="302"/>
      <c r="N1352" s="302">
        <v>8.123</v>
      </c>
      <c r="O1352" s="316">
        <f t="shared" si="127"/>
        <v>32.489999999999995</v>
      </c>
    </row>
    <row r="1353" spans="1:15" ht="112.5">
      <c r="A1353" s="52" t="s">
        <v>39</v>
      </c>
      <c r="B1353" s="167" t="s">
        <v>22</v>
      </c>
      <c r="C1353" s="167"/>
      <c r="D1353" s="167"/>
      <c r="E1353" s="302">
        <v>2</v>
      </c>
      <c r="F1353" s="302"/>
      <c r="G1353" s="302"/>
      <c r="H1353" s="302">
        <v>1</v>
      </c>
      <c r="I1353" s="302"/>
      <c r="J1353" s="302"/>
      <c r="K1353" s="302"/>
      <c r="L1353" s="302"/>
      <c r="M1353" s="302"/>
      <c r="N1353" s="302">
        <v>2</v>
      </c>
      <c r="O1353" s="316">
        <f t="shared" si="127"/>
        <v>5</v>
      </c>
    </row>
    <row r="1354" spans="1:15" ht="22.5">
      <c r="A1354" s="52" t="s">
        <v>613</v>
      </c>
      <c r="B1354" s="167" t="s">
        <v>612</v>
      </c>
      <c r="C1354" s="167"/>
      <c r="D1354" s="167"/>
      <c r="E1354" s="302">
        <v>4.475</v>
      </c>
      <c r="F1354" s="302"/>
      <c r="G1354" s="302"/>
      <c r="H1354" s="302">
        <v>4.475</v>
      </c>
      <c r="I1354" s="302"/>
      <c r="J1354" s="302"/>
      <c r="K1354" s="302">
        <v>4.475</v>
      </c>
      <c r="L1354" s="302"/>
      <c r="M1354" s="302"/>
      <c r="N1354" s="302">
        <v>4.475</v>
      </c>
      <c r="O1354" s="316">
        <f t="shared" si="127"/>
        <v>17.9</v>
      </c>
    </row>
    <row r="1355" spans="1:15" ht="45">
      <c r="A1355" s="52" t="s">
        <v>614</v>
      </c>
      <c r="B1355" s="167" t="s">
        <v>1</v>
      </c>
      <c r="C1355" s="167"/>
      <c r="D1355" s="167"/>
      <c r="E1355" s="302">
        <v>1.175</v>
      </c>
      <c r="F1355" s="302"/>
      <c r="G1355" s="302"/>
      <c r="H1355" s="302">
        <v>1.175</v>
      </c>
      <c r="I1355" s="302"/>
      <c r="J1355" s="302"/>
      <c r="K1355" s="302">
        <v>1.175</v>
      </c>
      <c r="L1355" s="302"/>
      <c r="M1355" s="302"/>
      <c r="N1355" s="302">
        <v>1.175</v>
      </c>
      <c r="O1355" s="316">
        <f t="shared" si="127"/>
        <v>4.7</v>
      </c>
    </row>
    <row r="1356" spans="1:15" ht="56.25">
      <c r="A1356" s="52" t="s">
        <v>615</v>
      </c>
      <c r="B1356" s="167" t="s">
        <v>1</v>
      </c>
      <c r="C1356" s="167"/>
      <c r="D1356" s="167"/>
      <c r="E1356" s="302">
        <v>2.5</v>
      </c>
      <c r="F1356" s="302"/>
      <c r="G1356" s="302"/>
      <c r="H1356" s="302"/>
      <c r="I1356" s="302"/>
      <c r="J1356" s="302"/>
      <c r="K1356" s="302"/>
      <c r="L1356" s="302"/>
      <c r="M1356" s="302"/>
      <c r="N1356" s="302"/>
      <c r="O1356" s="316">
        <f t="shared" si="127"/>
        <v>2.5</v>
      </c>
    </row>
    <row r="1357" spans="1:15" ht="21.75">
      <c r="A1357" s="331" t="s">
        <v>616</v>
      </c>
      <c r="B1357" s="280" t="s">
        <v>1</v>
      </c>
      <c r="C1357" s="282"/>
      <c r="D1357" s="282"/>
      <c r="E1357" s="316">
        <f>SUM(E1348:E1356)</f>
        <v>34.446</v>
      </c>
      <c r="F1357" s="316"/>
      <c r="G1357" s="316"/>
      <c r="H1357" s="316">
        <f>SUM(H1348:H1356)</f>
        <v>30.946</v>
      </c>
      <c r="I1357" s="316"/>
      <c r="J1357" s="316"/>
      <c r="K1357" s="316">
        <f>SUM(K1348:K1356)</f>
        <v>28.946</v>
      </c>
      <c r="L1357" s="316"/>
      <c r="M1357" s="316"/>
      <c r="N1357" s="316">
        <f>SUM(N1348:N1356)</f>
        <v>31.946</v>
      </c>
      <c r="O1357" s="316">
        <f>SUM(O1348:O1356)</f>
        <v>126.284</v>
      </c>
    </row>
    <row r="1358" spans="1:15" ht="12.75">
      <c r="A1358" s="158"/>
      <c r="B1358" s="158"/>
      <c r="C1358" s="158"/>
      <c r="D1358" s="158"/>
      <c r="E1358" s="158"/>
      <c r="F1358" s="158"/>
      <c r="G1358" s="158"/>
      <c r="H1358" s="158"/>
      <c r="I1358" s="158"/>
      <c r="J1358" s="158"/>
      <c r="K1358" s="158"/>
      <c r="L1358" s="158"/>
      <c r="M1358" s="158"/>
      <c r="N1358" s="158"/>
      <c r="O1358" s="158"/>
    </row>
    <row r="1359" spans="1:15" ht="12.75">
      <c r="A1359" s="355" t="s">
        <v>617</v>
      </c>
      <c r="B1359" s="356"/>
      <c r="C1359" s="357"/>
      <c r="D1359" s="158"/>
      <c r="E1359" s="316">
        <f>E1339+E1346+E1357</f>
        <v>927.0092800000001</v>
      </c>
      <c r="F1359" s="341"/>
      <c r="G1359" s="341"/>
      <c r="H1359" s="316">
        <f>H1339+H1346+H1357</f>
        <v>399.88489000000004</v>
      </c>
      <c r="I1359" s="341"/>
      <c r="J1359" s="341"/>
      <c r="K1359" s="316">
        <f>K1339+K1346+K1357</f>
        <v>810.8234</v>
      </c>
      <c r="L1359" s="341"/>
      <c r="M1359" s="341"/>
      <c r="N1359" s="316">
        <f>N1339+N1346+N1357</f>
        <v>881.9631</v>
      </c>
      <c r="O1359" s="316">
        <f>O1339+O1346+O1357</f>
        <v>3019.6806699999997</v>
      </c>
    </row>
    <row r="1360" spans="1:15" ht="12.75">
      <c r="A1360" s="342"/>
      <c r="B1360" s="342"/>
      <c r="C1360" s="342"/>
      <c r="D1360" s="334"/>
      <c r="E1360" s="343"/>
      <c r="F1360" s="345"/>
      <c r="G1360" s="345"/>
      <c r="H1360" s="343"/>
      <c r="I1360" s="345"/>
      <c r="J1360" s="345"/>
      <c r="K1360" s="343"/>
      <c r="L1360" s="345"/>
      <c r="M1360" s="345"/>
      <c r="N1360" s="343"/>
      <c r="O1360" s="343"/>
    </row>
    <row r="1361" spans="1:15" ht="12.75">
      <c r="A1361" s="342"/>
      <c r="B1361" s="342"/>
      <c r="C1361" s="342"/>
      <c r="D1361" s="334"/>
      <c r="E1361" s="343"/>
      <c r="F1361" s="345"/>
      <c r="G1361" s="345"/>
      <c r="H1361" s="343"/>
      <c r="I1361" s="345"/>
      <c r="J1361" s="345"/>
      <c r="K1361" s="343"/>
      <c r="L1361" s="345"/>
      <c r="M1361" s="345"/>
      <c r="N1361" s="343"/>
      <c r="O1361" s="343"/>
    </row>
    <row r="1362" spans="1:15" ht="12.75">
      <c r="A1362" s="342"/>
      <c r="B1362" s="342"/>
      <c r="C1362" s="342"/>
      <c r="D1362" s="334"/>
      <c r="E1362" s="343"/>
      <c r="F1362" s="345"/>
      <c r="G1362" s="345"/>
      <c r="H1362" s="343"/>
      <c r="I1362" s="345"/>
      <c r="J1362" s="345"/>
      <c r="K1362" s="343"/>
      <c r="L1362" s="345"/>
      <c r="M1362" s="345"/>
      <c r="N1362" s="343"/>
      <c r="O1362" s="343"/>
    </row>
    <row r="1363" spans="1:15" ht="12.75">
      <c r="A1363" s="342"/>
      <c r="B1363" s="342"/>
      <c r="C1363" s="342"/>
      <c r="D1363" s="334"/>
      <c r="E1363" s="343"/>
      <c r="F1363" s="345"/>
      <c r="G1363" s="345"/>
      <c r="H1363" s="343"/>
      <c r="I1363" s="345"/>
      <c r="J1363" s="345"/>
      <c r="K1363" s="343"/>
      <c r="L1363" s="345"/>
      <c r="M1363" s="345"/>
      <c r="N1363" s="343"/>
      <c r="O1363" s="343"/>
    </row>
    <row r="1364" spans="1:15" ht="12.75">
      <c r="A1364" s="342"/>
      <c r="B1364" s="342"/>
      <c r="C1364" s="342"/>
      <c r="D1364" s="334"/>
      <c r="E1364" s="343"/>
      <c r="F1364" s="345"/>
      <c r="G1364" s="345"/>
      <c r="H1364" s="343"/>
      <c r="I1364" s="345"/>
      <c r="J1364" s="345"/>
      <c r="K1364" s="343"/>
      <c r="L1364" s="345"/>
      <c r="M1364" s="345"/>
      <c r="N1364" s="343"/>
      <c r="O1364" s="343"/>
    </row>
    <row r="1365" spans="1:15" ht="12.75">
      <c r="A1365" s="373" t="s">
        <v>647</v>
      </c>
      <c r="B1365" s="373"/>
      <c r="C1365" s="373"/>
      <c r="D1365" s="373"/>
      <c r="E1365" s="373"/>
      <c r="F1365" s="373"/>
      <c r="G1365" s="373"/>
      <c r="H1365" s="373"/>
      <c r="I1365" s="373"/>
      <c r="J1365" s="373"/>
      <c r="K1365" s="373"/>
      <c r="L1365" s="373"/>
      <c r="M1365" s="373"/>
      <c r="N1365" s="373"/>
      <c r="O1365" s="373"/>
    </row>
    <row r="1366" spans="1:15" ht="12.75">
      <c r="A1366" s="340"/>
      <c r="B1366" s="340"/>
      <c r="C1366" s="340"/>
      <c r="D1366" s="340"/>
      <c r="E1366" s="340"/>
      <c r="F1366" s="340"/>
      <c r="G1366" s="340"/>
      <c r="H1366" s="340"/>
      <c r="I1366" s="340"/>
      <c r="J1366" s="340"/>
      <c r="K1366" s="340"/>
      <c r="L1366" s="340"/>
      <c r="M1366" s="340"/>
      <c r="N1366" s="340"/>
      <c r="O1366" s="340"/>
    </row>
    <row r="1367" spans="1:15" ht="52.5">
      <c r="A1367" s="276" t="s">
        <v>43</v>
      </c>
      <c r="B1367" s="276" t="s">
        <v>44</v>
      </c>
      <c r="C1367" s="367" t="s">
        <v>45</v>
      </c>
      <c r="D1367" s="368"/>
      <c r="E1367" s="368"/>
      <c r="F1367" s="368"/>
      <c r="G1367" s="368"/>
      <c r="H1367" s="368"/>
      <c r="I1367" s="368"/>
      <c r="J1367" s="368"/>
      <c r="K1367" s="368"/>
      <c r="L1367" s="368"/>
      <c r="M1367" s="368"/>
      <c r="N1367" s="369"/>
      <c r="O1367" s="130" t="s">
        <v>46</v>
      </c>
    </row>
    <row r="1368" spans="1:15" ht="12.75">
      <c r="A1368" s="277"/>
      <c r="B1368" s="277"/>
      <c r="C1368" s="367" t="s">
        <v>47</v>
      </c>
      <c r="D1368" s="368"/>
      <c r="E1368" s="368"/>
      <c r="F1368" s="367" t="s">
        <v>48</v>
      </c>
      <c r="G1368" s="368"/>
      <c r="H1368" s="368"/>
      <c r="I1368" s="367" t="s">
        <v>49</v>
      </c>
      <c r="J1368" s="368"/>
      <c r="K1368" s="368"/>
      <c r="L1368" s="367" t="s">
        <v>50</v>
      </c>
      <c r="M1368" s="368"/>
      <c r="N1368" s="369"/>
      <c r="O1368" s="130"/>
    </row>
    <row r="1369" spans="1:15" ht="21">
      <c r="A1369" s="278"/>
      <c r="B1369" s="278"/>
      <c r="C1369" s="277" t="s">
        <v>51</v>
      </c>
      <c r="D1369" s="277" t="s">
        <v>52</v>
      </c>
      <c r="E1369" s="277" t="s">
        <v>53</v>
      </c>
      <c r="F1369" s="277" t="s">
        <v>51</v>
      </c>
      <c r="G1369" s="277" t="s">
        <v>54</v>
      </c>
      <c r="H1369" s="277" t="s">
        <v>53</v>
      </c>
      <c r="I1369" s="277" t="s">
        <v>51</v>
      </c>
      <c r="J1369" s="277" t="s">
        <v>54</v>
      </c>
      <c r="K1369" s="277" t="s">
        <v>53</v>
      </c>
      <c r="L1369" s="130" t="s">
        <v>51</v>
      </c>
      <c r="M1369" s="130" t="s">
        <v>54</v>
      </c>
      <c r="N1369" s="130" t="s">
        <v>53</v>
      </c>
      <c r="O1369" s="132"/>
    </row>
    <row r="1370" spans="1:15" ht="12.75">
      <c r="A1370" s="359" t="s">
        <v>55</v>
      </c>
      <c r="B1370" s="360"/>
      <c r="C1370" s="360"/>
      <c r="D1370" s="360"/>
      <c r="E1370" s="360"/>
      <c r="F1370" s="360"/>
      <c r="G1370" s="360"/>
      <c r="H1370" s="360"/>
      <c r="I1370" s="360"/>
      <c r="J1370" s="360"/>
      <c r="K1370" s="360"/>
      <c r="L1370" s="360"/>
      <c r="M1370" s="360"/>
      <c r="N1370" s="360"/>
      <c r="O1370" s="361"/>
    </row>
    <row r="1371" spans="1:15" ht="12.75">
      <c r="A1371" s="349" t="s">
        <v>56</v>
      </c>
      <c r="B1371" s="350"/>
      <c r="C1371" s="350"/>
      <c r="D1371" s="350"/>
      <c r="E1371" s="350"/>
      <c r="F1371" s="350"/>
      <c r="G1371" s="350"/>
      <c r="H1371" s="350"/>
      <c r="I1371" s="350"/>
      <c r="J1371" s="350"/>
      <c r="K1371" s="350"/>
      <c r="L1371" s="350"/>
      <c r="M1371" s="350"/>
      <c r="N1371" s="350"/>
      <c r="O1371" s="351"/>
    </row>
    <row r="1372" spans="1:15" ht="12.75">
      <c r="A1372" s="279"/>
      <c r="B1372" s="280"/>
      <c r="C1372" s="104"/>
      <c r="D1372" s="104"/>
      <c r="E1372" s="281"/>
      <c r="F1372" s="104"/>
      <c r="G1372" s="104"/>
      <c r="H1372" s="282"/>
      <c r="I1372" s="158"/>
      <c r="J1372" s="158"/>
      <c r="K1372" s="282"/>
      <c r="L1372" s="283"/>
      <c r="M1372" s="283"/>
      <c r="N1372" s="284"/>
      <c r="O1372" s="284"/>
    </row>
    <row r="1373" spans="1:15" ht="12.75">
      <c r="A1373" s="285" t="s">
        <v>545</v>
      </c>
      <c r="B1373" s="285"/>
      <c r="C1373" s="157"/>
      <c r="D1373" s="157"/>
      <c r="E1373" s="286">
        <v>150</v>
      </c>
      <c r="F1373" s="157"/>
      <c r="G1373" s="157"/>
      <c r="H1373" s="286">
        <v>100</v>
      </c>
      <c r="I1373" s="157"/>
      <c r="J1373" s="157"/>
      <c r="K1373" s="286">
        <v>50</v>
      </c>
      <c r="L1373" s="287"/>
      <c r="M1373" s="287"/>
      <c r="N1373" s="286">
        <v>155</v>
      </c>
      <c r="O1373" s="288">
        <f>SUM(E1373,H1373,K1373,N1373)</f>
        <v>455</v>
      </c>
    </row>
    <row r="1374" spans="1:15" ht="12.75">
      <c r="A1374" s="285"/>
      <c r="B1374" s="285"/>
      <c r="C1374" s="157"/>
      <c r="D1374" s="157"/>
      <c r="E1374" s="286"/>
      <c r="F1374" s="157"/>
      <c r="G1374" s="157"/>
      <c r="H1374" s="286"/>
      <c r="I1374" s="157"/>
      <c r="J1374" s="157"/>
      <c r="K1374" s="286"/>
      <c r="L1374" s="289"/>
      <c r="M1374" s="289"/>
      <c r="N1374" s="286"/>
      <c r="O1374" s="332"/>
    </row>
    <row r="1375" spans="1:15" ht="22.5">
      <c r="A1375" s="290" t="s">
        <v>57</v>
      </c>
      <c r="B1375" s="291" t="s">
        <v>58</v>
      </c>
      <c r="C1375" s="159">
        <v>240</v>
      </c>
      <c r="D1375" s="159">
        <v>170</v>
      </c>
      <c r="E1375" s="292">
        <f>(C1375*D1375)/1000</f>
        <v>40.8</v>
      </c>
      <c r="F1375" s="159">
        <v>160</v>
      </c>
      <c r="G1375" s="159">
        <v>170</v>
      </c>
      <c r="H1375" s="292">
        <f>(F1375*G1375)/1000</f>
        <v>27.2</v>
      </c>
      <c r="I1375" s="159">
        <v>80</v>
      </c>
      <c r="J1375" s="159">
        <v>170</v>
      </c>
      <c r="K1375" s="292">
        <f>(I1375*J1375)/1000</f>
        <v>13.6</v>
      </c>
      <c r="L1375" s="293">
        <v>240</v>
      </c>
      <c r="M1375" s="293">
        <v>170</v>
      </c>
      <c r="N1375" s="292">
        <f>(L1375*M1375)/1000</f>
        <v>40.8</v>
      </c>
      <c r="O1375" s="288">
        <f>SUM(E1375,H1375,K1375,N1375)</f>
        <v>122.39999999999999</v>
      </c>
    </row>
    <row r="1376" spans="1:15" ht="12.75">
      <c r="A1376" s="290"/>
      <c r="B1376" s="291"/>
      <c r="C1376" s="159"/>
      <c r="D1376" s="159"/>
      <c r="E1376" s="281"/>
      <c r="F1376" s="159"/>
      <c r="G1376" s="159"/>
      <c r="H1376" s="281"/>
      <c r="I1376" s="159"/>
      <c r="J1376" s="159"/>
      <c r="K1376" s="281"/>
      <c r="L1376" s="293"/>
      <c r="M1376" s="293"/>
      <c r="N1376" s="281"/>
      <c r="O1376" s="288"/>
    </row>
    <row r="1377" spans="1:15" ht="12.75">
      <c r="A1377" s="279" t="s">
        <v>546</v>
      </c>
      <c r="B1377" s="291" t="s">
        <v>58</v>
      </c>
      <c r="C1377" s="158"/>
      <c r="D1377" s="158"/>
      <c r="E1377" s="292">
        <f aca="true" t="shared" si="128" ref="E1377:E1383">(C1377*D1377)/1000</f>
        <v>0</v>
      </c>
      <c r="F1377" s="158"/>
      <c r="G1377" s="158"/>
      <c r="H1377" s="292">
        <f aca="true" t="shared" si="129" ref="H1377:H1383">(F1377*G1377)/1000</f>
        <v>0</v>
      </c>
      <c r="I1377" s="158"/>
      <c r="J1377" s="158"/>
      <c r="K1377" s="292">
        <f aca="true" t="shared" si="130" ref="K1377:K1383">(I1377*J1377)/1000</f>
        <v>0</v>
      </c>
      <c r="L1377" s="158"/>
      <c r="M1377" s="158"/>
      <c r="N1377" s="292">
        <f aca="true" t="shared" si="131" ref="N1377:N1383">(L1377*M1377)/1000</f>
        <v>0</v>
      </c>
      <c r="O1377" s="288">
        <f aca="true" t="shared" si="132" ref="O1377:O1383">SUM(E1377,H1377,K1377,N1377)</f>
        <v>0</v>
      </c>
    </row>
    <row r="1378" spans="1:15" ht="12.75">
      <c r="A1378" s="279" t="s">
        <v>547</v>
      </c>
      <c r="B1378" s="291" t="s">
        <v>58</v>
      </c>
      <c r="C1378" s="158"/>
      <c r="D1378" s="158"/>
      <c r="E1378" s="292">
        <f t="shared" si="128"/>
        <v>0</v>
      </c>
      <c r="F1378" s="158"/>
      <c r="G1378" s="158"/>
      <c r="H1378" s="292">
        <f t="shared" si="129"/>
        <v>0</v>
      </c>
      <c r="I1378" s="158"/>
      <c r="J1378" s="158"/>
      <c r="K1378" s="292">
        <f t="shared" si="130"/>
        <v>0</v>
      </c>
      <c r="L1378" s="158"/>
      <c r="M1378" s="158"/>
      <c r="N1378" s="292">
        <f t="shared" si="131"/>
        <v>0</v>
      </c>
      <c r="O1378" s="288">
        <f t="shared" si="132"/>
        <v>0</v>
      </c>
    </row>
    <row r="1379" spans="1:15" ht="12.75">
      <c r="A1379" s="279" t="s">
        <v>548</v>
      </c>
      <c r="B1379" s="291" t="s">
        <v>58</v>
      </c>
      <c r="C1379" s="158"/>
      <c r="D1379" s="158"/>
      <c r="E1379" s="292">
        <f t="shared" si="128"/>
        <v>0</v>
      </c>
      <c r="F1379" s="158"/>
      <c r="G1379" s="158"/>
      <c r="H1379" s="292">
        <f t="shared" si="129"/>
        <v>0</v>
      </c>
      <c r="I1379" s="158"/>
      <c r="J1379" s="158"/>
      <c r="K1379" s="292">
        <f t="shared" si="130"/>
        <v>0</v>
      </c>
      <c r="L1379" s="158"/>
      <c r="M1379" s="158"/>
      <c r="N1379" s="292">
        <f t="shared" si="131"/>
        <v>0</v>
      </c>
      <c r="O1379" s="288">
        <f t="shared" si="132"/>
        <v>0</v>
      </c>
    </row>
    <row r="1380" spans="1:15" ht="12.75">
      <c r="A1380" s="279" t="s">
        <v>549</v>
      </c>
      <c r="B1380" s="291" t="s">
        <v>58</v>
      </c>
      <c r="C1380" s="158">
        <v>25</v>
      </c>
      <c r="D1380" s="158">
        <v>30</v>
      </c>
      <c r="E1380" s="292">
        <f t="shared" si="128"/>
        <v>0.75</v>
      </c>
      <c r="F1380" s="158">
        <v>15</v>
      </c>
      <c r="G1380" s="158">
        <v>25</v>
      </c>
      <c r="H1380" s="292">
        <f t="shared" si="129"/>
        <v>0.375</v>
      </c>
      <c r="I1380" s="158">
        <v>10</v>
      </c>
      <c r="J1380" s="158">
        <v>15</v>
      </c>
      <c r="K1380" s="292">
        <f t="shared" si="130"/>
        <v>0.15</v>
      </c>
      <c r="L1380" s="158">
        <v>20</v>
      </c>
      <c r="M1380" s="158">
        <v>25</v>
      </c>
      <c r="N1380" s="292">
        <f t="shared" si="131"/>
        <v>0.5</v>
      </c>
      <c r="O1380" s="288">
        <f t="shared" si="132"/>
        <v>1.775</v>
      </c>
    </row>
    <row r="1381" spans="1:15" ht="12.75">
      <c r="A1381" s="279" t="s">
        <v>550</v>
      </c>
      <c r="B1381" s="291" t="s">
        <v>58</v>
      </c>
      <c r="C1381" s="158">
        <v>400</v>
      </c>
      <c r="D1381" s="158">
        <v>30</v>
      </c>
      <c r="E1381" s="292">
        <f t="shared" si="128"/>
        <v>12</v>
      </c>
      <c r="F1381" s="158">
        <v>200</v>
      </c>
      <c r="G1381" s="158">
        <v>30</v>
      </c>
      <c r="H1381" s="292">
        <f t="shared" si="129"/>
        <v>6</v>
      </c>
      <c r="I1381" s="158">
        <v>100</v>
      </c>
      <c r="J1381" s="158">
        <v>20</v>
      </c>
      <c r="K1381" s="292">
        <f t="shared" si="130"/>
        <v>2</v>
      </c>
      <c r="L1381" s="158">
        <v>300</v>
      </c>
      <c r="M1381" s="158">
        <v>25</v>
      </c>
      <c r="N1381" s="292">
        <f t="shared" si="131"/>
        <v>7.5</v>
      </c>
      <c r="O1381" s="288">
        <f t="shared" si="132"/>
        <v>27.5</v>
      </c>
    </row>
    <row r="1382" spans="1:15" ht="12.75">
      <c r="A1382" s="279" t="s">
        <v>551</v>
      </c>
      <c r="B1382" s="291" t="s">
        <v>58</v>
      </c>
      <c r="C1382" s="158"/>
      <c r="D1382" s="158"/>
      <c r="E1382" s="292">
        <f t="shared" si="128"/>
        <v>0</v>
      </c>
      <c r="F1382" s="158"/>
      <c r="G1382" s="158"/>
      <c r="H1382" s="292">
        <f t="shared" si="129"/>
        <v>0</v>
      </c>
      <c r="I1382" s="158"/>
      <c r="J1382" s="158"/>
      <c r="K1382" s="292">
        <f t="shared" si="130"/>
        <v>0</v>
      </c>
      <c r="L1382" s="158"/>
      <c r="M1382" s="158"/>
      <c r="N1382" s="292">
        <f t="shared" si="131"/>
        <v>0</v>
      </c>
      <c r="O1382" s="288">
        <f t="shared" si="132"/>
        <v>0</v>
      </c>
    </row>
    <row r="1383" spans="1:15" ht="12.75">
      <c r="A1383" s="279" t="s">
        <v>552</v>
      </c>
      <c r="B1383" s="291" t="s">
        <v>58</v>
      </c>
      <c r="C1383" s="158"/>
      <c r="D1383" s="158"/>
      <c r="E1383" s="292">
        <f t="shared" si="128"/>
        <v>0</v>
      </c>
      <c r="F1383" s="158"/>
      <c r="G1383" s="158"/>
      <c r="H1383" s="292">
        <f t="shared" si="129"/>
        <v>0</v>
      </c>
      <c r="I1383" s="158"/>
      <c r="J1383" s="158"/>
      <c r="K1383" s="292">
        <f t="shared" si="130"/>
        <v>0</v>
      </c>
      <c r="L1383" s="158"/>
      <c r="M1383" s="158"/>
      <c r="N1383" s="292">
        <f t="shared" si="131"/>
        <v>0</v>
      </c>
      <c r="O1383" s="288">
        <f t="shared" si="132"/>
        <v>0</v>
      </c>
    </row>
    <row r="1384" spans="1:15" ht="12.75">
      <c r="A1384" s="279"/>
      <c r="B1384" s="291"/>
      <c r="C1384" s="16"/>
      <c r="D1384" s="16"/>
      <c r="E1384" s="281"/>
      <c r="F1384" s="16"/>
      <c r="G1384" s="16"/>
      <c r="H1384" s="281"/>
      <c r="I1384" s="16"/>
      <c r="J1384" s="16"/>
      <c r="K1384" s="281"/>
      <c r="L1384" s="16"/>
      <c r="M1384" s="16"/>
      <c r="N1384" s="281"/>
      <c r="O1384" s="288"/>
    </row>
    <row r="1385" spans="1:15" ht="12.75">
      <c r="A1385" s="285" t="s">
        <v>553</v>
      </c>
      <c r="B1385" s="157"/>
      <c r="C1385" s="157"/>
      <c r="D1385" s="157"/>
      <c r="E1385" s="286">
        <f>SUM(E1377:E1383)</f>
        <v>12.75</v>
      </c>
      <c r="F1385" s="157"/>
      <c r="G1385" s="157"/>
      <c r="H1385" s="286">
        <f>SUM(H1377:H1383)</f>
        <v>6.375</v>
      </c>
      <c r="I1385" s="157"/>
      <c r="J1385" s="157"/>
      <c r="K1385" s="286">
        <f>SUM(K1377:K1383)</f>
        <v>2.15</v>
      </c>
      <c r="L1385" s="157"/>
      <c r="M1385" s="157"/>
      <c r="N1385" s="286">
        <f>SUM(N1377:N1383)</f>
        <v>8</v>
      </c>
      <c r="O1385" s="288">
        <f>SUM(E1385,H1385,K1385,N1385)</f>
        <v>29.275</v>
      </c>
    </row>
    <row r="1386" spans="1:15" ht="12.75">
      <c r="A1386" s="285"/>
      <c r="B1386" s="157"/>
      <c r="C1386" s="157"/>
      <c r="D1386" s="157"/>
      <c r="E1386" s="285"/>
      <c r="F1386" s="157"/>
      <c r="G1386" s="157"/>
      <c r="H1386" s="285"/>
      <c r="I1386" s="157"/>
      <c r="J1386" s="157"/>
      <c r="K1386" s="285"/>
      <c r="L1386" s="157"/>
      <c r="M1386" s="157"/>
      <c r="N1386" s="285"/>
      <c r="O1386" s="294"/>
    </row>
    <row r="1387" spans="1:15" ht="12.75">
      <c r="A1387" s="296" t="s">
        <v>59</v>
      </c>
      <c r="B1387" s="167" t="s">
        <v>169</v>
      </c>
      <c r="C1387" s="297">
        <v>300</v>
      </c>
      <c r="D1387" s="297">
        <v>20</v>
      </c>
      <c r="E1387" s="292">
        <f>(C1387*D1387)/1000</f>
        <v>6</v>
      </c>
      <c r="F1387" s="297">
        <v>200</v>
      </c>
      <c r="G1387" s="297">
        <v>20</v>
      </c>
      <c r="H1387" s="292">
        <f>(F1387*G1387)/1000</f>
        <v>4</v>
      </c>
      <c r="I1387" s="297">
        <v>100</v>
      </c>
      <c r="J1387" s="297">
        <v>20</v>
      </c>
      <c r="K1387" s="292">
        <f>(I1387*J1387)/1000</f>
        <v>2</v>
      </c>
      <c r="L1387" s="298">
        <v>300</v>
      </c>
      <c r="M1387" s="299">
        <v>20</v>
      </c>
      <c r="N1387" s="292">
        <f>(L1387*M1387)/1000</f>
        <v>6</v>
      </c>
      <c r="O1387" s="288">
        <f>SUM(E1387,H1387,K1387,N1387)</f>
        <v>18</v>
      </c>
    </row>
    <row r="1388" spans="1:15" ht="12.75">
      <c r="A1388" s="296"/>
      <c r="B1388" s="167"/>
      <c r="C1388" s="52"/>
      <c r="D1388" s="52"/>
      <c r="E1388" s="281"/>
      <c r="F1388" s="52"/>
      <c r="G1388" s="52"/>
      <c r="H1388" s="281"/>
      <c r="I1388" s="52"/>
      <c r="J1388" s="52"/>
      <c r="K1388" s="281"/>
      <c r="L1388" s="155"/>
      <c r="M1388" s="155"/>
      <c r="N1388" s="300"/>
      <c r="O1388" s="301"/>
    </row>
    <row r="1389" spans="1:15" ht="21">
      <c r="A1389" s="167" t="s">
        <v>60</v>
      </c>
      <c r="B1389" s="167"/>
      <c r="C1389" s="52"/>
      <c r="D1389" s="52"/>
      <c r="E1389" s="302">
        <v>1</v>
      </c>
      <c r="F1389" s="303"/>
      <c r="G1389" s="303"/>
      <c r="H1389" s="302">
        <v>1</v>
      </c>
      <c r="I1389" s="303"/>
      <c r="J1389" s="303"/>
      <c r="K1389" s="302">
        <v>1</v>
      </c>
      <c r="L1389" s="304"/>
      <c r="M1389" s="304"/>
      <c r="N1389" s="304">
        <v>1</v>
      </c>
      <c r="O1389" s="305">
        <f>SUM(E1389,H1389,K1389,N1389)</f>
        <v>4</v>
      </c>
    </row>
    <row r="1390" spans="1:15" ht="12.75">
      <c r="A1390" s="362" t="s">
        <v>61</v>
      </c>
      <c r="B1390" s="363"/>
      <c r="C1390" s="363"/>
      <c r="D1390" s="364"/>
      <c r="E1390" s="158"/>
      <c r="F1390" s="158"/>
      <c r="G1390" s="158"/>
      <c r="H1390" s="158"/>
      <c r="I1390" s="158"/>
      <c r="J1390" s="158"/>
      <c r="K1390" s="158"/>
      <c r="L1390" s="158"/>
      <c r="M1390" s="158"/>
      <c r="N1390" s="158"/>
      <c r="O1390" s="158"/>
    </row>
    <row r="1391" spans="1:15" ht="22.5">
      <c r="A1391" s="52" t="s">
        <v>62</v>
      </c>
      <c r="B1391" s="167" t="s">
        <v>63</v>
      </c>
      <c r="C1391" s="297">
        <v>13.66</v>
      </c>
      <c r="D1391" s="297">
        <v>4.38</v>
      </c>
      <c r="E1391" s="302">
        <f>C1391*D1391</f>
        <v>59.830799999999996</v>
      </c>
      <c r="F1391" s="297">
        <v>9.11</v>
      </c>
      <c r="G1391" s="297">
        <v>4.38</v>
      </c>
      <c r="H1391" s="302">
        <f>F1391*G1391</f>
        <v>39.901799999999994</v>
      </c>
      <c r="I1391" s="297">
        <v>5.45</v>
      </c>
      <c r="J1391" s="297">
        <v>4.39</v>
      </c>
      <c r="K1391" s="302">
        <f>I1391*J1391</f>
        <v>23.9255</v>
      </c>
      <c r="L1391" s="307">
        <v>17.33</v>
      </c>
      <c r="M1391" s="303">
        <v>4.37</v>
      </c>
      <c r="N1391" s="302">
        <f>L1391*M1391</f>
        <v>75.73209999999999</v>
      </c>
      <c r="O1391" s="308">
        <f>E1391+H1391+K1391+N1391</f>
        <v>199.3902</v>
      </c>
    </row>
    <row r="1392" spans="1:15" ht="22.5">
      <c r="A1392" s="52" t="s">
        <v>64</v>
      </c>
      <c r="B1392" s="167" t="s">
        <v>65</v>
      </c>
      <c r="C1392" s="297">
        <v>240.87</v>
      </c>
      <c r="D1392" s="297">
        <v>2.222</v>
      </c>
      <c r="E1392" s="302">
        <f>C1392*D1392</f>
        <v>535.21314</v>
      </c>
      <c r="F1392" s="297">
        <v>39.48</v>
      </c>
      <c r="G1392" s="297">
        <v>2.222</v>
      </c>
      <c r="H1392" s="302">
        <f>F1392*G1392</f>
        <v>87.72456</v>
      </c>
      <c r="I1392" s="297"/>
      <c r="J1392" s="297"/>
      <c r="K1392" s="302">
        <f>I1392*J1392</f>
        <v>0</v>
      </c>
      <c r="L1392" s="307">
        <v>190.9</v>
      </c>
      <c r="M1392" s="303">
        <v>2.222</v>
      </c>
      <c r="N1392" s="302">
        <f>L1392*M1392</f>
        <v>424.1798</v>
      </c>
      <c r="O1392" s="308">
        <f>E1392+H1392+K1392+N1392</f>
        <v>1047.1174999999998</v>
      </c>
    </row>
    <row r="1393" spans="1:15" ht="45">
      <c r="A1393" s="52" t="s">
        <v>66</v>
      </c>
      <c r="B1393" s="167" t="s">
        <v>65</v>
      </c>
      <c r="C1393" s="297"/>
      <c r="D1393" s="297"/>
      <c r="E1393" s="302">
        <f>C1393*D1393</f>
        <v>0</v>
      </c>
      <c r="F1393" s="297"/>
      <c r="G1393" s="297"/>
      <c r="H1393" s="302">
        <f>F1393*G1393</f>
        <v>0</v>
      </c>
      <c r="I1393" s="297"/>
      <c r="J1393" s="297"/>
      <c r="K1393" s="302">
        <f>I1393*J1393</f>
        <v>0</v>
      </c>
      <c r="L1393" s="307"/>
      <c r="M1393" s="303"/>
      <c r="N1393" s="302">
        <f>L1393*M1393</f>
        <v>0</v>
      </c>
      <c r="O1393" s="308">
        <f>E1393+H1393+K1393+N1393</f>
        <v>0</v>
      </c>
    </row>
    <row r="1394" spans="1:15" ht="22.5">
      <c r="A1394" s="52" t="s">
        <v>67</v>
      </c>
      <c r="B1394" s="167" t="s">
        <v>32</v>
      </c>
      <c r="C1394" s="297">
        <v>470.45</v>
      </c>
      <c r="D1394" s="297">
        <v>0.03</v>
      </c>
      <c r="E1394" s="302">
        <f>C1394*D1394</f>
        <v>14.113499999999998</v>
      </c>
      <c r="F1394" s="297">
        <v>470.44</v>
      </c>
      <c r="G1394" s="297">
        <v>0.03</v>
      </c>
      <c r="H1394" s="302">
        <f>F1394*G1394</f>
        <v>14.113199999999999</v>
      </c>
      <c r="I1394" s="297">
        <v>470.45</v>
      </c>
      <c r="J1394" s="297">
        <v>0.03</v>
      </c>
      <c r="K1394" s="302">
        <f>I1394*J1394</f>
        <v>14.113499999999998</v>
      </c>
      <c r="L1394" s="297">
        <v>470.44</v>
      </c>
      <c r="M1394" s="297">
        <v>0.029</v>
      </c>
      <c r="N1394" s="302">
        <f>L1394*M1394</f>
        <v>13.64276</v>
      </c>
      <c r="O1394" s="308">
        <f>E1394+H1394+K1394+N1394</f>
        <v>55.98296</v>
      </c>
    </row>
    <row r="1395" spans="1:15" ht="22.5">
      <c r="A1395" s="52" t="s">
        <v>68</v>
      </c>
      <c r="B1395" s="167" t="s">
        <v>32</v>
      </c>
      <c r="C1395" s="297">
        <v>469.23</v>
      </c>
      <c r="D1395" s="297">
        <v>0.0172</v>
      </c>
      <c r="E1395" s="302">
        <f>C1395*D1395</f>
        <v>8.070756000000001</v>
      </c>
      <c r="F1395" s="297">
        <v>469.24</v>
      </c>
      <c r="G1395" s="297">
        <v>0.0175</v>
      </c>
      <c r="H1395" s="302">
        <f>F1395*G1395</f>
        <v>8.2117</v>
      </c>
      <c r="I1395" s="297">
        <v>469.23</v>
      </c>
      <c r="J1395" s="297">
        <v>0.0172</v>
      </c>
      <c r="K1395" s="302">
        <f>I1395*J1395</f>
        <v>8.070756000000001</v>
      </c>
      <c r="L1395" s="303">
        <v>469.24</v>
      </c>
      <c r="M1395" s="303">
        <v>0.017</v>
      </c>
      <c r="N1395" s="302">
        <f>L1395*M1395</f>
        <v>7.977080000000001</v>
      </c>
      <c r="O1395" s="308">
        <f>E1395+H1395+K1395+N1395</f>
        <v>32.33029200000001</v>
      </c>
    </row>
    <row r="1396" spans="1:15" ht="52.5">
      <c r="A1396" s="291" t="s">
        <v>69</v>
      </c>
      <c r="B1396" s="309" t="s">
        <v>1</v>
      </c>
      <c r="C1396" s="157"/>
      <c r="D1396" s="157"/>
      <c r="E1396" s="286">
        <f>E1391+E1392+E1393+E1394+E1395</f>
        <v>617.2281959999999</v>
      </c>
      <c r="F1396" s="286"/>
      <c r="G1396" s="286"/>
      <c r="H1396" s="286">
        <f>H1391+H1392+H1393+H1394+H1395</f>
        <v>149.95126</v>
      </c>
      <c r="I1396" s="286"/>
      <c r="J1396" s="286"/>
      <c r="K1396" s="286">
        <f>K1391+K1392+K1393+K1394+K1395</f>
        <v>46.109756000000004</v>
      </c>
      <c r="L1396" s="286"/>
      <c r="M1396" s="286"/>
      <c r="N1396" s="286">
        <f>N1391+N1392+N1393+N1394+N1395</f>
        <v>521.53174</v>
      </c>
      <c r="O1396" s="286">
        <f>O1391+O1392+O1393+O1394+O1395</f>
        <v>1334.820952</v>
      </c>
    </row>
    <row r="1397" spans="1:15" ht="12.75">
      <c r="A1397" s="352" t="s">
        <v>554</v>
      </c>
      <c r="B1397" s="365"/>
      <c r="C1397" s="365"/>
      <c r="D1397" s="365"/>
      <c r="E1397" s="365"/>
      <c r="F1397" s="365"/>
      <c r="G1397" s="365"/>
      <c r="H1397" s="365"/>
      <c r="I1397" s="365"/>
      <c r="J1397" s="365"/>
      <c r="K1397" s="365"/>
      <c r="L1397" s="365"/>
      <c r="M1397" s="365"/>
      <c r="N1397" s="365"/>
      <c r="O1397" s="366"/>
    </row>
    <row r="1398" spans="1:15" ht="21">
      <c r="A1398" s="1" t="s">
        <v>555</v>
      </c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</row>
    <row r="1399" spans="1:15" ht="12.75">
      <c r="A1399" s="167" t="s">
        <v>70</v>
      </c>
      <c r="B1399" s="167" t="s">
        <v>32</v>
      </c>
      <c r="C1399" s="297"/>
      <c r="D1399" s="297"/>
      <c r="E1399" s="302">
        <f>C1399*D1399</f>
        <v>0</v>
      </c>
      <c r="F1399" s="297"/>
      <c r="G1399" s="297"/>
      <c r="H1399" s="302">
        <f>F1399*G1399</f>
        <v>0</v>
      </c>
      <c r="I1399" s="297"/>
      <c r="J1399" s="297"/>
      <c r="K1399" s="302">
        <f>I1399*J1399</f>
        <v>0</v>
      </c>
      <c r="L1399" s="307"/>
      <c r="M1399" s="303"/>
      <c r="N1399" s="302">
        <f>L1399*M1399</f>
        <v>0</v>
      </c>
      <c r="O1399" s="308">
        <f aca="true" t="shared" si="133" ref="O1399:O1405">E1399+H1399+K1399+N1399</f>
        <v>0</v>
      </c>
    </row>
    <row r="1400" spans="1:15" ht="12.75">
      <c r="A1400" s="167" t="s">
        <v>71</v>
      </c>
      <c r="B1400" s="167" t="s">
        <v>141</v>
      </c>
      <c r="C1400" s="297"/>
      <c r="D1400" s="297"/>
      <c r="E1400" s="302">
        <f>C1400*D1400</f>
        <v>0</v>
      </c>
      <c r="F1400" s="297"/>
      <c r="G1400" s="297"/>
      <c r="H1400" s="302">
        <f>F1400*G1400</f>
        <v>0</v>
      </c>
      <c r="I1400" s="297"/>
      <c r="J1400" s="297"/>
      <c r="K1400" s="302">
        <f>I1400*J1400</f>
        <v>0</v>
      </c>
      <c r="L1400" s="307"/>
      <c r="M1400" s="303"/>
      <c r="N1400" s="302">
        <f>L1400*M1400</f>
        <v>0</v>
      </c>
      <c r="O1400" s="308">
        <f t="shared" si="133"/>
        <v>0</v>
      </c>
    </row>
    <row r="1401" spans="1:15" ht="12.75">
      <c r="A1401" s="167" t="s">
        <v>645</v>
      </c>
      <c r="B1401" s="167" t="s">
        <v>141</v>
      </c>
      <c r="C1401" s="297">
        <v>1.8</v>
      </c>
      <c r="D1401" s="297"/>
      <c r="E1401" s="302">
        <v>36.9</v>
      </c>
      <c r="F1401" s="297">
        <v>1.8</v>
      </c>
      <c r="G1401" s="297"/>
      <c r="H1401" s="302">
        <v>36.9</v>
      </c>
      <c r="I1401" s="297">
        <v>1</v>
      </c>
      <c r="J1401" s="297"/>
      <c r="K1401" s="302">
        <v>20.5</v>
      </c>
      <c r="L1401" s="307">
        <v>1.8</v>
      </c>
      <c r="M1401" s="307"/>
      <c r="N1401" s="302">
        <v>36.9</v>
      </c>
      <c r="O1401" s="308">
        <f t="shared" si="133"/>
        <v>131.2</v>
      </c>
    </row>
    <row r="1402" spans="1:15" ht="31.5">
      <c r="A1402" s="167" t="s">
        <v>75</v>
      </c>
      <c r="B1402" s="167" t="s">
        <v>169</v>
      </c>
      <c r="C1402" s="297">
        <v>30</v>
      </c>
      <c r="D1402" s="297"/>
      <c r="E1402" s="302">
        <v>1.5</v>
      </c>
      <c r="F1402" s="297">
        <v>30</v>
      </c>
      <c r="G1402" s="297"/>
      <c r="H1402" s="302">
        <v>1.5</v>
      </c>
      <c r="I1402" s="297">
        <v>30</v>
      </c>
      <c r="J1402" s="297"/>
      <c r="K1402" s="302">
        <v>1.5</v>
      </c>
      <c r="L1402" s="307">
        <v>30</v>
      </c>
      <c r="M1402" s="307"/>
      <c r="N1402" s="302">
        <v>1.5</v>
      </c>
      <c r="O1402" s="308">
        <f t="shared" si="133"/>
        <v>6</v>
      </c>
    </row>
    <row r="1403" spans="1:15" ht="12.75">
      <c r="A1403" s="167" t="s">
        <v>648</v>
      </c>
      <c r="B1403" s="167" t="s">
        <v>169</v>
      </c>
      <c r="C1403" s="297">
        <v>15</v>
      </c>
      <c r="D1403" s="297"/>
      <c r="E1403" s="302">
        <v>0.63</v>
      </c>
      <c r="F1403" s="297"/>
      <c r="G1403" s="297"/>
      <c r="H1403" s="302">
        <v>0.63</v>
      </c>
      <c r="I1403" s="297"/>
      <c r="J1403" s="297"/>
      <c r="K1403" s="302">
        <v>0.63</v>
      </c>
      <c r="L1403" s="307"/>
      <c r="M1403" s="307"/>
      <c r="N1403" s="302">
        <v>0.63</v>
      </c>
      <c r="O1403" s="308">
        <f t="shared" si="133"/>
        <v>2.52</v>
      </c>
    </row>
    <row r="1404" spans="1:15" ht="12.75">
      <c r="A1404" s="167" t="s">
        <v>649</v>
      </c>
      <c r="B1404" s="167" t="s">
        <v>169</v>
      </c>
      <c r="C1404" s="297">
        <v>3</v>
      </c>
      <c r="D1404" s="297"/>
      <c r="E1404" s="302">
        <v>0.3</v>
      </c>
      <c r="F1404" s="297"/>
      <c r="G1404" s="297"/>
      <c r="H1404" s="302">
        <v>0.3</v>
      </c>
      <c r="I1404" s="297"/>
      <c r="J1404" s="297"/>
      <c r="K1404" s="302">
        <v>0.3</v>
      </c>
      <c r="L1404" s="307"/>
      <c r="M1404" s="307"/>
      <c r="N1404" s="302">
        <v>0.3</v>
      </c>
      <c r="O1404" s="308">
        <f t="shared" si="133"/>
        <v>1.2</v>
      </c>
    </row>
    <row r="1405" spans="1:15" ht="21">
      <c r="A1405" s="167" t="s">
        <v>558</v>
      </c>
      <c r="B1405" s="167" t="s">
        <v>169</v>
      </c>
      <c r="C1405" s="297">
        <v>0.5</v>
      </c>
      <c r="D1405" s="297"/>
      <c r="E1405" s="302">
        <v>0.05</v>
      </c>
      <c r="F1405" s="297"/>
      <c r="G1405" s="297"/>
      <c r="H1405" s="302">
        <v>0.05</v>
      </c>
      <c r="I1405" s="297"/>
      <c r="J1405" s="297"/>
      <c r="K1405" s="302">
        <v>0.05</v>
      </c>
      <c r="L1405" s="307"/>
      <c r="M1405" s="307"/>
      <c r="N1405" s="302">
        <v>0.05</v>
      </c>
      <c r="O1405" s="308">
        <f t="shared" si="133"/>
        <v>0.2</v>
      </c>
    </row>
    <row r="1406" spans="1:15" ht="31.5">
      <c r="A1406" s="167" t="s">
        <v>559</v>
      </c>
      <c r="B1406" s="167"/>
      <c r="C1406" s="297"/>
      <c r="D1406" s="297"/>
      <c r="E1406" s="302">
        <f>SUM(E1399:E1405)</f>
        <v>39.379999999999995</v>
      </c>
      <c r="F1406" s="297"/>
      <c r="G1406" s="297"/>
      <c r="H1406" s="302">
        <f>SUM(H1399:H1405)</f>
        <v>39.379999999999995</v>
      </c>
      <c r="I1406" s="297"/>
      <c r="J1406" s="297"/>
      <c r="K1406" s="302">
        <f>SUM(K1399:K1405)</f>
        <v>22.98</v>
      </c>
      <c r="L1406" s="307"/>
      <c r="M1406" s="307"/>
      <c r="N1406" s="302">
        <f>SUM(N1399:N1405)</f>
        <v>39.379999999999995</v>
      </c>
      <c r="O1406" s="308">
        <f>SUM(O1399:O1405)</f>
        <v>141.11999999999998</v>
      </c>
    </row>
    <row r="1407" spans="1:15" ht="12.75">
      <c r="A1407" s="167"/>
      <c r="B1407" s="167"/>
      <c r="C1407" s="167"/>
      <c r="D1407" s="167"/>
      <c r="E1407" s="310"/>
      <c r="F1407" s="167"/>
      <c r="G1407" s="167"/>
      <c r="H1407" s="167"/>
      <c r="I1407" s="167"/>
      <c r="J1407" s="167"/>
      <c r="K1407" s="310"/>
      <c r="L1407" s="310"/>
      <c r="M1407" s="310"/>
      <c r="N1407" s="310"/>
      <c r="O1407" s="311"/>
    </row>
    <row r="1408" spans="1:15" ht="12.75">
      <c r="A1408" s="167" t="s">
        <v>650</v>
      </c>
      <c r="B1408" s="167" t="s">
        <v>561</v>
      </c>
      <c r="C1408" s="52"/>
      <c r="D1408" s="52"/>
      <c r="E1408" s="302">
        <v>100</v>
      </c>
      <c r="F1408" s="160"/>
      <c r="G1408" s="160"/>
      <c r="H1408" s="168"/>
      <c r="I1408" s="160"/>
      <c r="J1408" s="160"/>
      <c r="K1408" s="168"/>
      <c r="L1408" s="160"/>
      <c r="M1408" s="160"/>
      <c r="N1408" s="168"/>
      <c r="O1408" s="308">
        <f>E1408+H1408+K1408+N1408</f>
        <v>100</v>
      </c>
    </row>
    <row r="1409" spans="1:15" ht="12.75">
      <c r="A1409" s="167"/>
      <c r="B1409" s="167"/>
      <c r="C1409" s="52"/>
      <c r="D1409" s="52"/>
      <c r="E1409" s="302"/>
      <c r="F1409" s="52"/>
      <c r="G1409" s="52"/>
      <c r="H1409" s="52"/>
      <c r="I1409" s="52"/>
      <c r="J1409" s="52"/>
      <c r="K1409" s="52"/>
      <c r="L1409" s="52"/>
      <c r="M1409" s="52"/>
      <c r="N1409" s="52"/>
      <c r="O1409" s="316"/>
    </row>
    <row r="1410" spans="1:15" ht="21">
      <c r="A1410" s="167" t="s">
        <v>562</v>
      </c>
      <c r="B1410" s="167"/>
      <c r="C1410" s="167"/>
      <c r="D1410" s="167"/>
      <c r="E1410" s="310"/>
      <c r="F1410" s="167"/>
      <c r="G1410" s="167"/>
      <c r="H1410" s="310"/>
      <c r="I1410" s="167"/>
      <c r="J1410" s="167"/>
      <c r="K1410" s="310"/>
      <c r="L1410" s="310"/>
      <c r="M1410" s="310"/>
      <c r="N1410" s="310"/>
      <c r="O1410" s="157"/>
    </row>
    <row r="1411" spans="1:15" ht="12.75">
      <c r="A1411" s="52" t="s">
        <v>563</v>
      </c>
      <c r="B1411" s="167" t="s">
        <v>333</v>
      </c>
      <c r="C1411" s="297"/>
      <c r="D1411" s="297"/>
      <c r="E1411" s="292">
        <f aca="true" t="shared" si="134" ref="E1411:E1416">(C1411*D1411)/1000</f>
        <v>0</v>
      </c>
      <c r="F1411" s="297"/>
      <c r="G1411" s="297"/>
      <c r="H1411" s="292">
        <f aca="true" t="shared" si="135" ref="H1411:H1416">(F1411*G1411)/1000</f>
        <v>0</v>
      </c>
      <c r="I1411" s="297">
        <v>100</v>
      </c>
      <c r="J1411" s="297">
        <v>80</v>
      </c>
      <c r="K1411" s="292">
        <f aca="true" t="shared" si="136" ref="K1411:K1416">(I1411*J1411)/1000</f>
        <v>8</v>
      </c>
      <c r="L1411" s="298"/>
      <c r="M1411" s="298"/>
      <c r="N1411" s="292">
        <f aca="true" t="shared" si="137" ref="N1411:N1416">(L1411*M1411)/1000</f>
        <v>0</v>
      </c>
      <c r="O1411" s="308">
        <f aca="true" t="shared" si="138" ref="O1411:O1417">E1411+H1411+K1411+N1411</f>
        <v>8</v>
      </c>
    </row>
    <row r="1412" spans="1:15" ht="12.75">
      <c r="A1412" s="52" t="s">
        <v>565</v>
      </c>
      <c r="B1412" s="167" t="s">
        <v>333</v>
      </c>
      <c r="C1412" s="297"/>
      <c r="D1412" s="297"/>
      <c r="E1412" s="292">
        <f t="shared" si="134"/>
        <v>0</v>
      </c>
      <c r="F1412" s="297"/>
      <c r="G1412" s="297"/>
      <c r="H1412" s="292">
        <f t="shared" si="135"/>
        <v>0</v>
      </c>
      <c r="I1412" s="297">
        <v>5</v>
      </c>
      <c r="J1412" s="297">
        <v>100</v>
      </c>
      <c r="K1412" s="292">
        <f t="shared" si="136"/>
        <v>0.5</v>
      </c>
      <c r="L1412" s="298">
        <v>5</v>
      </c>
      <c r="M1412" s="298">
        <v>100</v>
      </c>
      <c r="N1412" s="292">
        <f t="shared" si="137"/>
        <v>0.5</v>
      </c>
      <c r="O1412" s="308">
        <f t="shared" si="138"/>
        <v>1</v>
      </c>
    </row>
    <row r="1413" spans="1:15" ht="12.75">
      <c r="A1413" s="52" t="s">
        <v>566</v>
      </c>
      <c r="B1413" s="167" t="s">
        <v>365</v>
      </c>
      <c r="C1413" s="297"/>
      <c r="D1413" s="297"/>
      <c r="E1413" s="292">
        <f t="shared" si="134"/>
        <v>0</v>
      </c>
      <c r="F1413" s="297"/>
      <c r="G1413" s="297"/>
      <c r="H1413" s="292">
        <f t="shared" si="135"/>
        <v>0</v>
      </c>
      <c r="I1413" s="297"/>
      <c r="J1413" s="297"/>
      <c r="K1413" s="292">
        <f t="shared" si="136"/>
        <v>0</v>
      </c>
      <c r="L1413" s="298"/>
      <c r="M1413" s="298"/>
      <c r="N1413" s="292">
        <f t="shared" si="137"/>
        <v>0</v>
      </c>
      <c r="O1413" s="308">
        <f t="shared" si="138"/>
        <v>0</v>
      </c>
    </row>
    <row r="1414" spans="1:15" ht="12.75">
      <c r="A1414" s="52" t="s">
        <v>567</v>
      </c>
      <c r="B1414" s="167" t="s">
        <v>333</v>
      </c>
      <c r="C1414" s="297"/>
      <c r="D1414" s="297"/>
      <c r="E1414" s="292">
        <f t="shared" si="134"/>
        <v>0</v>
      </c>
      <c r="F1414" s="297"/>
      <c r="G1414" s="297"/>
      <c r="H1414" s="292">
        <f t="shared" si="135"/>
        <v>0</v>
      </c>
      <c r="I1414" s="297">
        <v>200</v>
      </c>
      <c r="J1414" s="297">
        <v>5</v>
      </c>
      <c r="K1414" s="292">
        <f t="shared" si="136"/>
        <v>1</v>
      </c>
      <c r="L1414" s="298"/>
      <c r="M1414" s="298"/>
      <c r="N1414" s="292">
        <f t="shared" si="137"/>
        <v>0</v>
      </c>
      <c r="O1414" s="308">
        <f t="shared" si="138"/>
        <v>1</v>
      </c>
    </row>
    <row r="1415" spans="1:15" ht="22.5">
      <c r="A1415" s="52" t="s">
        <v>194</v>
      </c>
      <c r="B1415" s="167" t="s">
        <v>193</v>
      </c>
      <c r="C1415" s="297"/>
      <c r="D1415" s="297"/>
      <c r="E1415" s="292">
        <f t="shared" si="134"/>
        <v>0</v>
      </c>
      <c r="F1415" s="297"/>
      <c r="G1415" s="297"/>
      <c r="H1415" s="292">
        <f t="shared" si="135"/>
        <v>0</v>
      </c>
      <c r="I1415" s="297">
        <v>6</v>
      </c>
      <c r="J1415" s="297">
        <v>500</v>
      </c>
      <c r="K1415" s="292">
        <f t="shared" si="136"/>
        <v>3</v>
      </c>
      <c r="L1415" s="298">
        <v>6</v>
      </c>
      <c r="M1415" s="298">
        <v>500</v>
      </c>
      <c r="N1415" s="292">
        <f t="shared" si="137"/>
        <v>3</v>
      </c>
      <c r="O1415" s="308">
        <f t="shared" si="138"/>
        <v>6</v>
      </c>
    </row>
    <row r="1416" spans="1:15" ht="12.75">
      <c r="A1416" s="52" t="s">
        <v>192</v>
      </c>
      <c r="B1416" s="167" t="s">
        <v>193</v>
      </c>
      <c r="C1416" s="297"/>
      <c r="D1416" s="297"/>
      <c r="E1416" s="292">
        <f t="shared" si="134"/>
        <v>0</v>
      </c>
      <c r="F1416" s="297"/>
      <c r="G1416" s="297"/>
      <c r="H1416" s="292">
        <f t="shared" si="135"/>
        <v>0</v>
      </c>
      <c r="I1416" s="297">
        <v>50</v>
      </c>
      <c r="J1416" s="297">
        <v>450</v>
      </c>
      <c r="K1416" s="292">
        <f t="shared" si="136"/>
        <v>22.5</v>
      </c>
      <c r="L1416" s="298"/>
      <c r="M1416" s="298"/>
      <c r="N1416" s="292">
        <f t="shared" si="137"/>
        <v>0</v>
      </c>
      <c r="O1416" s="308">
        <f t="shared" si="138"/>
        <v>22.5</v>
      </c>
    </row>
    <row r="1417" spans="1:15" ht="33.75">
      <c r="A1417" s="143" t="s">
        <v>569</v>
      </c>
      <c r="B1417" s="167" t="s">
        <v>561</v>
      </c>
      <c r="C1417" s="167"/>
      <c r="D1417" s="167"/>
      <c r="E1417" s="312">
        <v>10</v>
      </c>
      <c r="F1417" s="313"/>
      <c r="G1417" s="313"/>
      <c r="H1417" s="312">
        <v>10</v>
      </c>
      <c r="I1417" s="313"/>
      <c r="J1417" s="313"/>
      <c r="K1417" s="312">
        <v>10</v>
      </c>
      <c r="L1417" s="312"/>
      <c r="M1417" s="312"/>
      <c r="N1417" s="312">
        <v>10</v>
      </c>
      <c r="O1417" s="308">
        <f t="shared" si="138"/>
        <v>40</v>
      </c>
    </row>
    <row r="1418" spans="1:15" ht="32.25">
      <c r="A1418" s="314" t="s">
        <v>78</v>
      </c>
      <c r="B1418" s="309" t="s">
        <v>1</v>
      </c>
      <c r="C1418" s="309"/>
      <c r="D1418" s="309"/>
      <c r="E1418" s="315">
        <f>SUM(E1411:E1417)</f>
        <v>10</v>
      </c>
      <c r="F1418" s="315"/>
      <c r="G1418" s="315"/>
      <c r="H1418" s="315">
        <f>SUM(H1411:H1417)</f>
        <v>10</v>
      </c>
      <c r="I1418" s="315"/>
      <c r="J1418" s="315"/>
      <c r="K1418" s="315">
        <f>SUM(K1411:K1417)</f>
        <v>45</v>
      </c>
      <c r="L1418" s="315"/>
      <c r="M1418" s="315"/>
      <c r="N1418" s="315">
        <f>SUM(N1411:N1417)</f>
        <v>13.5</v>
      </c>
      <c r="O1418" s="315">
        <f>SUM(O1411:O1417)</f>
        <v>78.5</v>
      </c>
    </row>
    <row r="1419" spans="1:15" ht="21">
      <c r="A1419" s="1" t="s">
        <v>79</v>
      </c>
      <c r="B1419" s="167"/>
      <c r="C1419" s="158"/>
      <c r="D1419" s="158"/>
      <c r="E1419" s="158"/>
      <c r="F1419" s="158"/>
      <c r="G1419" s="158"/>
      <c r="H1419" s="158"/>
      <c r="I1419" s="158"/>
      <c r="J1419" s="158"/>
      <c r="K1419" s="158"/>
      <c r="L1419" s="158"/>
      <c r="M1419" s="158"/>
      <c r="N1419" s="158"/>
      <c r="O1419" s="157"/>
    </row>
    <row r="1420" spans="1:15" ht="22.5">
      <c r="A1420" s="143" t="s">
        <v>628</v>
      </c>
      <c r="B1420" s="167" t="s">
        <v>561</v>
      </c>
      <c r="C1420" s="158">
        <v>4</v>
      </c>
      <c r="D1420" s="158"/>
      <c r="E1420" s="316">
        <v>120</v>
      </c>
      <c r="F1420" s="158"/>
      <c r="G1420" s="158"/>
      <c r="H1420" s="158"/>
      <c r="I1420" s="158"/>
      <c r="J1420" s="158"/>
      <c r="K1420" s="158"/>
      <c r="L1420" s="158"/>
      <c r="M1420" s="158"/>
      <c r="N1420" s="316"/>
      <c r="O1420" s="308">
        <f>E1420+H1420+K1420+N1420</f>
        <v>120</v>
      </c>
    </row>
    <row r="1421" spans="1:15" ht="12.75">
      <c r="A1421" s="52"/>
      <c r="B1421" s="52"/>
      <c r="C1421" s="52"/>
      <c r="D1421" s="52"/>
      <c r="E1421" s="52"/>
      <c r="F1421" s="52"/>
      <c r="G1421" s="52"/>
      <c r="H1421" s="52"/>
      <c r="I1421" s="52"/>
      <c r="J1421" s="52"/>
      <c r="K1421" s="319"/>
      <c r="L1421" s="319"/>
      <c r="M1421" s="319"/>
      <c r="N1421" s="335"/>
      <c r="O1421" s="308">
        <f>E1421+H1421+K1421+N1421</f>
        <v>0</v>
      </c>
    </row>
    <row r="1422" spans="1:15" ht="31.5">
      <c r="A1422" s="1" t="s">
        <v>176</v>
      </c>
      <c r="B1422" s="317" t="s">
        <v>1</v>
      </c>
      <c r="C1422" s="158"/>
      <c r="D1422" s="158"/>
      <c r="E1422" s="286">
        <f>SUM(E1420:E1421)</f>
        <v>120</v>
      </c>
      <c r="F1422" s="104"/>
      <c r="G1422" s="104"/>
      <c r="H1422" s="104"/>
      <c r="I1422" s="104"/>
      <c r="J1422" s="104"/>
      <c r="K1422" s="318"/>
      <c r="L1422" s="318"/>
      <c r="M1422" s="318"/>
      <c r="N1422" s="318"/>
      <c r="O1422" s="315">
        <f>SUM(O1420:O1421)</f>
        <v>120</v>
      </c>
    </row>
    <row r="1423" spans="1:15" ht="12.75">
      <c r="A1423" s="352" t="s">
        <v>80</v>
      </c>
      <c r="B1423" s="363"/>
      <c r="C1423" s="363"/>
      <c r="D1423" s="363"/>
      <c r="E1423" s="364"/>
      <c r="F1423" s="158"/>
      <c r="G1423" s="158"/>
      <c r="H1423" s="158"/>
      <c r="I1423" s="158"/>
      <c r="J1423" s="158"/>
      <c r="K1423" s="158"/>
      <c r="L1423" s="158"/>
      <c r="M1423" s="158"/>
      <c r="N1423" s="158"/>
      <c r="O1423" s="158"/>
    </row>
    <row r="1424" spans="1:15" ht="12.75">
      <c r="A1424" s="319" t="s">
        <v>2</v>
      </c>
      <c r="B1424" s="280" t="s">
        <v>572</v>
      </c>
      <c r="C1424" s="306">
        <v>5</v>
      </c>
      <c r="D1424" s="104">
        <v>100</v>
      </c>
      <c r="E1424" s="292">
        <f aca="true" t="shared" si="139" ref="E1424:E1431">(C1424*D1424)/1000</f>
        <v>0.5</v>
      </c>
      <c r="F1424" s="306">
        <v>5</v>
      </c>
      <c r="G1424" s="104">
        <v>100</v>
      </c>
      <c r="H1424" s="292">
        <f aca="true" t="shared" si="140" ref="H1424:H1431">(F1424*G1424)/1000</f>
        <v>0.5</v>
      </c>
      <c r="I1424" s="306">
        <v>5</v>
      </c>
      <c r="J1424" s="104">
        <v>100</v>
      </c>
      <c r="K1424" s="292">
        <f aca="true" t="shared" si="141" ref="K1424:K1431">(I1424*J1424)/1000</f>
        <v>0.5</v>
      </c>
      <c r="L1424" s="306">
        <v>5</v>
      </c>
      <c r="M1424" s="104">
        <v>100</v>
      </c>
      <c r="N1424" s="292">
        <f aca="true" t="shared" si="142" ref="N1424:N1431">(L1424*M1424)/1000</f>
        <v>0.5</v>
      </c>
      <c r="O1424" s="308">
        <f aca="true" t="shared" si="143" ref="O1424:O1458">E1424+H1424+K1424+N1424</f>
        <v>2</v>
      </c>
    </row>
    <row r="1425" spans="1:15" ht="12.75">
      <c r="A1425" s="319" t="s">
        <v>573</v>
      </c>
      <c r="B1425" s="280" t="s">
        <v>9</v>
      </c>
      <c r="C1425" s="306">
        <v>1</v>
      </c>
      <c r="D1425" s="104">
        <v>100</v>
      </c>
      <c r="E1425" s="292">
        <f t="shared" si="139"/>
        <v>0.1</v>
      </c>
      <c r="F1425" s="306">
        <v>1</v>
      </c>
      <c r="G1425" s="104">
        <v>100</v>
      </c>
      <c r="H1425" s="292">
        <f t="shared" si="140"/>
        <v>0.1</v>
      </c>
      <c r="I1425" s="306">
        <v>1</v>
      </c>
      <c r="J1425" s="104">
        <v>100</v>
      </c>
      <c r="K1425" s="292">
        <f t="shared" si="141"/>
        <v>0.1</v>
      </c>
      <c r="L1425" s="306">
        <v>1</v>
      </c>
      <c r="M1425" s="104">
        <v>100</v>
      </c>
      <c r="N1425" s="292">
        <f t="shared" si="142"/>
        <v>0.1</v>
      </c>
      <c r="O1425" s="308">
        <f t="shared" si="143"/>
        <v>0.4</v>
      </c>
    </row>
    <row r="1426" spans="1:15" ht="12.75">
      <c r="A1426" s="319" t="s">
        <v>6</v>
      </c>
      <c r="B1426" s="280" t="s">
        <v>9</v>
      </c>
      <c r="C1426" s="306">
        <v>25</v>
      </c>
      <c r="D1426" s="104">
        <v>33</v>
      </c>
      <c r="E1426" s="292">
        <f t="shared" si="139"/>
        <v>0.825</v>
      </c>
      <c r="F1426" s="306">
        <v>25</v>
      </c>
      <c r="G1426" s="104">
        <v>33</v>
      </c>
      <c r="H1426" s="292">
        <f t="shared" si="140"/>
        <v>0.825</v>
      </c>
      <c r="I1426" s="306">
        <v>25</v>
      </c>
      <c r="J1426" s="104">
        <v>33</v>
      </c>
      <c r="K1426" s="292">
        <f t="shared" si="141"/>
        <v>0.825</v>
      </c>
      <c r="L1426" s="306">
        <v>25</v>
      </c>
      <c r="M1426" s="104">
        <v>33</v>
      </c>
      <c r="N1426" s="292">
        <f t="shared" si="142"/>
        <v>0.825</v>
      </c>
      <c r="O1426" s="308">
        <f t="shared" si="143"/>
        <v>3.3</v>
      </c>
    </row>
    <row r="1427" spans="1:15" ht="12.75">
      <c r="A1427" s="319" t="s">
        <v>574</v>
      </c>
      <c r="B1427" s="280" t="s">
        <v>572</v>
      </c>
      <c r="C1427" s="306">
        <v>10</v>
      </c>
      <c r="D1427" s="104">
        <v>10</v>
      </c>
      <c r="E1427" s="292">
        <f t="shared" si="139"/>
        <v>0.1</v>
      </c>
      <c r="F1427" s="306">
        <v>10</v>
      </c>
      <c r="G1427" s="104">
        <v>10</v>
      </c>
      <c r="H1427" s="292">
        <f t="shared" si="140"/>
        <v>0.1</v>
      </c>
      <c r="I1427" s="306">
        <v>10</v>
      </c>
      <c r="J1427" s="104">
        <v>10</v>
      </c>
      <c r="K1427" s="292">
        <f t="shared" si="141"/>
        <v>0.1</v>
      </c>
      <c r="L1427" s="306">
        <v>10</v>
      </c>
      <c r="M1427" s="104">
        <v>10</v>
      </c>
      <c r="N1427" s="292">
        <f t="shared" si="142"/>
        <v>0.1</v>
      </c>
      <c r="O1427" s="308">
        <f t="shared" si="143"/>
        <v>0.4</v>
      </c>
    </row>
    <row r="1428" spans="1:15" ht="12.75">
      <c r="A1428" s="319" t="s">
        <v>651</v>
      </c>
      <c r="B1428" s="280" t="s">
        <v>572</v>
      </c>
      <c r="C1428" s="306">
        <v>10</v>
      </c>
      <c r="D1428" s="104">
        <v>15</v>
      </c>
      <c r="E1428" s="292">
        <f t="shared" si="139"/>
        <v>0.15</v>
      </c>
      <c r="F1428" s="306">
        <v>10</v>
      </c>
      <c r="G1428" s="104">
        <v>15</v>
      </c>
      <c r="H1428" s="292">
        <f t="shared" si="140"/>
        <v>0.15</v>
      </c>
      <c r="I1428" s="306">
        <v>10</v>
      </c>
      <c r="J1428" s="104">
        <v>15</v>
      </c>
      <c r="K1428" s="292">
        <f t="shared" si="141"/>
        <v>0.15</v>
      </c>
      <c r="L1428" s="306">
        <v>10</v>
      </c>
      <c r="M1428" s="104">
        <v>15</v>
      </c>
      <c r="N1428" s="292">
        <f t="shared" si="142"/>
        <v>0.15</v>
      </c>
      <c r="O1428" s="308">
        <f t="shared" si="143"/>
        <v>0.6</v>
      </c>
    </row>
    <row r="1429" spans="1:15" ht="12.75">
      <c r="A1429" s="319" t="s">
        <v>576</v>
      </c>
      <c r="B1429" s="280" t="s">
        <v>577</v>
      </c>
      <c r="C1429" s="306">
        <v>10</v>
      </c>
      <c r="D1429" s="104">
        <v>8</v>
      </c>
      <c r="E1429" s="292">
        <f t="shared" si="139"/>
        <v>0.08</v>
      </c>
      <c r="F1429" s="306">
        <v>10</v>
      </c>
      <c r="G1429" s="104">
        <v>8</v>
      </c>
      <c r="H1429" s="292">
        <f t="shared" si="140"/>
        <v>0.08</v>
      </c>
      <c r="I1429" s="306">
        <v>10</v>
      </c>
      <c r="J1429" s="104">
        <v>8</v>
      </c>
      <c r="K1429" s="292">
        <f t="shared" si="141"/>
        <v>0.08</v>
      </c>
      <c r="L1429" s="306">
        <v>10</v>
      </c>
      <c r="M1429" s="104">
        <v>8</v>
      </c>
      <c r="N1429" s="292">
        <f t="shared" si="142"/>
        <v>0.08</v>
      </c>
      <c r="O1429" s="308">
        <f t="shared" si="143"/>
        <v>0.32</v>
      </c>
    </row>
    <row r="1430" spans="1:15" ht="22.5">
      <c r="A1430" s="319" t="s">
        <v>652</v>
      </c>
      <c r="B1430" s="280" t="s">
        <v>9</v>
      </c>
      <c r="C1430" s="306">
        <v>3</v>
      </c>
      <c r="D1430" s="104">
        <v>50</v>
      </c>
      <c r="E1430" s="292">
        <f t="shared" si="139"/>
        <v>0.15</v>
      </c>
      <c r="F1430" s="306">
        <v>3</v>
      </c>
      <c r="G1430" s="104">
        <v>50</v>
      </c>
      <c r="H1430" s="292">
        <f t="shared" si="140"/>
        <v>0.15</v>
      </c>
      <c r="I1430" s="306">
        <v>3</v>
      </c>
      <c r="J1430" s="104">
        <v>50</v>
      </c>
      <c r="K1430" s="292">
        <f t="shared" si="141"/>
        <v>0.15</v>
      </c>
      <c r="L1430" s="306">
        <v>3</v>
      </c>
      <c r="M1430" s="104">
        <v>50</v>
      </c>
      <c r="N1430" s="292">
        <f t="shared" si="142"/>
        <v>0.15</v>
      </c>
      <c r="O1430" s="308">
        <f t="shared" si="143"/>
        <v>0.6</v>
      </c>
    </row>
    <row r="1431" spans="1:15" ht="22.5">
      <c r="A1431" s="319" t="s">
        <v>623</v>
      </c>
      <c r="B1431" s="280" t="s">
        <v>572</v>
      </c>
      <c r="C1431" s="306">
        <v>3</v>
      </c>
      <c r="D1431" s="104">
        <v>50</v>
      </c>
      <c r="E1431" s="292">
        <f t="shared" si="139"/>
        <v>0.15</v>
      </c>
      <c r="F1431" s="306">
        <v>5</v>
      </c>
      <c r="G1431" s="104">
        <v>50</v>
      </c>
      <c r="H1431" s="292">
        <f t="shared" si="140"/>
        <v>0.25</v>
      </c>
      <c r="I1431" s="306">
        <v>2</v>
      </c>
      <c r="J1431" s="104">
        <v>50</v>
      </c>
      <c r="K1431" s="292">
        <f t="shared" si="141"/>
        <v>0.1</v>
      </c>
      <c r="L1431" s="306">
        <v>5</v>
      </c>
      <c r="M1431" s="104">
        <v>50</v>
      </c>
      <c r="N1431" s="292">
        <f t="shared" si="142"/>
        <v>0.25</v>
      </c>
      <c r="O1431" s="308">
        <f t="shared" si="143"/>
        <v>0.75</v>
      </c>
    </row>
    <row r="1432" spans="1:15" ht="33.75">
      <c r="A1432" s="52" t="s">
        <v>580</v>
      </c>
      <c r="B1432" s="167" t="s">
        <v>581</v>
      </c>
      <c r="C1432" s="52"/>
      <c r="D1432" s="52"/>
      <c r="E1432" s="312">
        <v>0.5</v>
      </c>
      <c r="F1432" s="313"/>
      <c r="G1432" s="313"/>
      <c r="H1432" s="312">
        <v>0.5</v>
      </c>
      <c r="I1432" s="313"/>
      <c r="J1432" s="313"/>
      <c r="K1432" s="312">
        <v>0.5</v>
      </c>
      <c r="L1432" s="313"/>
      <c r="M1432" s="313"/>
      <c r="N1432" s="312">
        <v>0.5</v>
      </c>
      <c r="O1432" s="308">
        <f t="shared" si="143"/>
        <v>2</v>
      </c>
    </row>
    <row r="1433" spans="1:15" ht="31.5">
      <c r="A1433" s="1" t="s">
        <v>0</v>
      </c>
      <c r="B1433" s="167" t="s">
        <v>1</v>
      </c>
      <c r="C1433" s="157"/>
      <c r="D1433" s="157"/>
      <c r="E1433" s="286">
        <f>SUM(E1424:E1432)</f>
        <v>2.5549999999999997</v>
      </c>
      <c r="F1433" s="157"/>
      <c r="G1433" s="157"/>
      <c r="H1433" s="286">
        <f>SUM(H1424:H1432)</f>
        <v>2.655</v>
      </c>
      <c r="I1433" s="157"/>
      <c r="J1433" s="157"/>
      <c r="K1433" s="286">
        <f>SUM(K1424:K1432)</f>
        <v>2.505</v>
      </c>
      <c r="L1433" s="311"/>
      <c r="M1433" s="311"/>
      <c r="N1433" s="286">
        <f>SUM(N1424:N1432)</f>
        <v>2.655</v>
      </c>
      <c r="O1433" s="308">
        <f t="shared" si="143"/>
        <v>10.37</v>
      </c>
    </row>
    <row r="1434" spans="1:15" ht="21">
      <c r="A1434" s="1" t="s">
        <v>7</v>
      </c>
      <c r="B1434" s="6"/>
      <c r="C1434" s="154"/>
      <c r="D1434" s="154"/>
      <c r="E1434" s="154"/>
      <c r="F1434" s="154"/>
      <c r="G1434" s="154"/>
      <c r="H1434" s="154"/>
      <c r="I1434" s="154"/>
      <c r="J1434" s="154"/>
      <c r="K1434" s="154"/>
      <c r="L1434" s="154"/>
      <c r="M1434" s="154"/>
      <c r="N1434" s="154"/>
      <c r="O1434" s="308">
        <f t="shared" si="143"/>
        <v>0</v>
      </c>
    </row>
    <row r="1435" spans="1:15" ht="12.75">
      <c r="A1435" s="16" t="s">
        <v>8</v>
      </c>
      <c r="B1435" s="280" t="s">
        <v>9</v>
      </c>
      <c r="C1435" s="320">
        <v>3</v>
      </c>
      <c r="D1435" s="320">
        <v>60</v>
      </c>
      <c r="E1435" s="292">
        <f aca="true" t="shared" si="144" ref="E1435:E1458">(C1435*D1435)/1000</f>
        <v>0.18</v>
      </c>
      <c r="F1435" s="320">
        <v>3</v>
      </c>
      <c r="G1435" s="320">
        <v>60</v>
      </c>
      <c r="H1435" s="292">
        <f aca="true" t="shared" si="145" ref="H1435:H1458">(F1435*G1435)/1000</f>
        <v>0.18</v>
      </c>
      <c r="I1435" s="320">
        <v>3</v>
      </c>
      <c r="J1435" s="320">
        <v>60</v>
      </c>
      <c r="K1435" s="292">
        <f aca="true" t="shared" si="146" ref="K1435:K1458">(I1435*J1435)/1000</f>
        <v>0.18</v>
      </c>
      <c r="L1435" s="320">
        <v>3</v>
      </c>
      <c r="M1435" s="320">
        <v>60</v>
      </c>
      <c r="N1435" s="292">
        <f aca="true" t="shared" si="147" ref="N1435:N1458">(L1435*M1435)/1000</f>
        <v>0.18</v>
      </c>
      <c r="O1435" s="308">
        <f t="shared" si="143"/>
        <v>0.72</v>
      </c>
    </row>
    <row r="1436" spans="1:15" ht="12.75">
      <c r="A1436" s="321" t="s">
        <v>10</v>
      </c>
      <c r="B1436" s="280" t="s">
        <v>9</v>
      </c>
      <c r="C1436" s="320">
        <v>3</v>
      </c>
      <c r="D1436" s="320">
        <v>15</v>
      </c>
      <c r="E1436" s="292">
        <f t="shared" si="144"/>
        <v>0.045</v>
      </c>
      <c r="F1436" s="320">
        <v>3</v>
      </c>
      <c r="G1436" s="320">
        <v>15</v>
      </c>
      <c r="H1436" s="292">
        <f t="shared" si="145"/>
        <v>0.045</v>
      </c>
      <c r="I1436" s="320">
        <v>3</v>
      </c>
      <c r="J1436" s="320">
        <v>15</v>
      </c>
      <c r="K1436" s="292">
        <f t="shared" si="146"/>
        <v>0.045</v>
      </c>
      <c r="L1436" s="320">
        <v>3</v>
      </c>
      <c r="M1436" s="320">
        <v>15</v>
      </c>
      <c r="N1436" s="292">
        <f t="shared" si="147"/>
        <v>0.045</v>
      </c>
      <c r="O1436" s="308">
        <f t="shared" si="143"/>
        <v>0.18</v>
      </c>
    </row>
    <row r="1437" spans="1:15" ht="22.5">
      <c r="A1437" s="321" t="s">
        <v>11</v>
      </c>
      <c r="B1437" s="280" t="s">
        <v>9</v>
      </c>
      <c r="C1437" s="320">
        <v>3</v>
      </c>
      <c r="D1437" s="320">
        <v>22</v>
      </c>
      <c r="E1437" s="292">
        <f t="shared" si="144"/>
        <v>0.066</v>
      </c>
      <c r="F1437" s="320">
        <v>3</v>
      </c>
      <c r="G1437" s="320">
        <v>22</v>
      </c>
      <c r="H1437" s="292">
        <f t="shared" si="145"/>
        <v>0.066</v>
      </c>
      <c r="I1437" s="320">
        <v>3</v>
      </c>
      <c r="J1437" s="320">
        <v>22</v>
      </c>
      <c r="K1437" s="292">
        <f t="shared" si="146"/>
        <v>0.066</v>
      </c>
      <c r="L1437" s="320">
        <v>3</v>
      </c>
      <c r="M1437" s="320">
        <v>22</v>
      </c>
      <c r="N1437" s="292">
        <f t="shared" si="147"/>
        <v>0.066</v>
      </c>
      <c r="O1437" s="308">
        <f t="shared" si="143"/>
        <v>0.264</v>
      </c>
    </row>
    <row r="1438" spans="1:15" ht="22.5">
      <c r="A1438" s="15" t="s">
        <v>582</v>
      </c>
      <c r="B1438" s="280" t="s">
        <v>9</v>
      </c>
      <c r="C1438" s="320">
        <v>2</v>
      </c>
      <c r="D1438" s="320">
        <v>750</v>
      </c>
      <c r="E1438" s="292">
        <f t="shared" si="144"/>
        <v>1.5</v>
      </c>
      <c r="F1438" s="320">
        <v>2</v>
      </c>
      <c r="G1438" s="320">
        <v>750</v>
      </c>
      <c r="H1438" s="292">
        <f t="shared" si="145"/>
        <v>1.5</v>
      </c>
      <c r="I1438" s="320">
        <v>2</v>
      </c>
      <c r="J1438" s="320">
        <v>750</v>
      </c>
      <c r="K1438" s="292">
        <f t="shared" si="146"/>
        <v>1.5</v>
      </c>
      <c r="L1438" s="320">
        <v>2</v>
      </c>
      <c r="M1438" s="320">
        <v>750</v>
      </c>
      <c r="N1438" s="292">
        <f t="shared" si="147"/>
        <v>1.5</v>
      </c>
      <c r="O1438" s="308">
        <f t="shared" si="143"/>
        <v>6</v>
      </c>
    </row>
    <row r="1439" spans="1:15" ht="22.5">
      <c r="A1439" s="15" t="s">
        <v>583</v>
      </c>
      <c r="B1439" s="280" t="s">
        <v>9</v>
      </c>
      <c r="C1439" s="320">
        <v>8</v>
      </c>
      <c r="D1439" s="320">
        <v>65</v>
      </c>
      <c r="E1439" s="292">
        <f t="shared" si="144"/>
        <v>0.52</v>
      </c>
      <c r="F1439" s="320">
        <v>8</v>
      </c>
      <c r="G1439" s="320">
        <v>65</v>
      </c>
      <c r="H1439" s="292">
        <f t="shared" si="145"/>
        <v>0.52</v>
      </c>
      <c r="I1439" s="320">
        <v>8</v>
      </c>
      <c r="J1439" s="320">
        <v>65</v>
      </c>
      <c r="K1439" s="292">
        <f t="shared" si="146"/>
        <v>0.52</v>
      </c>
      <c r="L1439" s="320">
        <v>8</v>
      </c>
      <c r="M1439" s="320">
        <v>65</v>
      </c>
      <c r="N1439" s="292">
        <f t="shared" si="147"/>
        <v>0.52</v>
      </c>
      <c r="O1439" s="308">
        <f t="shared" si="143"/>
        <v>2.08</v>
      </c>
    </row>
    <row r="1440" spans="1:15" ht="22.5">
      <c r="A1440" s="15" t="s">
        <v>587</v>
      </c>
      <c r="B1440" s="280" t="s">
        <v>9</v>
      </c>
      <c r="C1440" s="320">
        <v>15</v>
      </c>
      <c r="D1440" s="320">
        <v>55</v>
      </c>
      <c r="E1440" s="292">
        <f t="shared" si="144"/>
        <v>0.825</v>
      </c>
      <c r="F1440" s="320">
        <v>15</v>
      </c>
      <c r="G1440" s="320">
        <v>55</v>
      </c>
      <c r="H1440" s="292">
        <f t="shared" si="145"/>
        <v>0.825</v>
      </c>
      <c r="I1440" s="320">
        <v>10</v>
      </c>
      <c r="J1440" s="320">
        <v>55</v>
      </c>
      <c r="K1440" s="292">
        <f t="shared" si="146"/>
        <v>0.55</v>
      </c>
      <c r="L1440" s="320">
        <v>15</v>
      </c>
      <c r="M1440" s="320">
        <v>55</v>
      </c>
      <c r="N1440" s="292">
        <f t="shared" si="147"/>
        <v>0.825</v>
      </c>
      <c r="O1440" s="308">
        <f t="shared" si="143"/>
        <v>3.0250000000000004</v>
      </c>
    </row>
    <row r="1441" spans="1:15" ht="12.75">
      <c r="A1441" s="15" t="s">
        <v>588</v>
      </c>
      <c r="B1441" s="280" t="s">
        <v>9</v>
      </c>
      <c r="C1441" s="320">
        <v>2</v>
      </c>
      <c r="D1441" s="320">
        <v>15</v>
      </c>
      <c r="E1441" s="292">
        <f t="shared" si="144"/>
        <v>0.03</v>
      </c>
      <c r="F1441" s="320">
        <v>2</v>
      </c>
      <c r="G1441" s="320">
        <v>15</v>
      </c>
      <c r="H1441" s="292">
        <f t="shared" si="145"/>
        <v>0.03</v>
      </c>
      <c r="I1441" s="320">
        <v>2</v>
      </c>
      <c r="J1441" s="320">
        <v>15</v>
      </c>
      <c r="K1441" s="292">
        <f t="shared" si="146"/>
        <v>0.03</v>
      </c>
      <c r="L1441" s="320">
        <v>2</v>
      </c>
      <c r="M1441" s="320">
        <v>15</v>
      </c>
      <c r="N1441" s="292">
        <f t="shared" si="147"/>
        <v>0.03</v>
      </c>
      <c r="O1441" s="308">
        <f t="shared" si="143"/>
        <v>0.12</v>
      </c>
    </row>
    <row r="1442" spans="1:15" ht="22.5">
      <c r="A1442" s="15" t="s">
        <v>589</v>
      </c>
      <c r="B1442" s="280" t="s">
        <v>9</v>
      </c>
      <c r="C1442" s="320">
        <v>15</v>
      </c>
      <c r="D1442" s="320">
        <v>20</v>
      </c>
      <c r="E1442" s="292">
        <f t="shared" si="144"/>
        <v>0.3</v>
      </c>
      <c r="F1442" s="320">
        <v>15</v>
      </c>
      <c r="G1442" s="320">
        <v>20</v>
      </c>
      <c r="H1442" s="292">
        <f t="shared" si="145"/>
        <v>0.3</v>
      </c>
      <c r="I1442" s="320">
        <v>10</v>
      </c>
      <c r="J1442" s="320">
        <v>20</v>
      </c>
      <c r="K1442" s="292">
        <f t="shared" si="146"/>
        <v>0.2</v>
      </c>
      <c r="L1442" s="320">
        <v>15</v>
      </c>
      <c r="M1442" s="320">
        <v>20</v>
      </c>
      <c r="N1442" s="292">
        <f t="shared" si="147"/>
        <v>0.3</v>
      </c>
      <c r="O1442" s="308">
        <f t="shared" si="143"/>
        <v>1.1</v>
      </c>
    </row>
    <row r="1443" spans="1:15" ht="12.75">
      <c r="A1443" s="16" t="s">
        <v>16</v>
      </c>
      <c r="B1443" s="280" t="s">
        <v>9</v>
      </c>
      <c r="C1443" s="320">
        <v>5</v>
      </c>
      <c r="D1443" s="320">
        <v>85</v>
      </c>
      <c r="E1443" s="292">
        <f t="shared" si="144"/>
        <v>0.425</v>
      </c>
      <c r="F1443" s="320">
        <v>5</v>
      </c>
      <c r="G1443" s="320">
        <v>85</v>
      </c>
      <c r="H1443" s="292">
        <f t="shared" si="145"/>
        <v>0.425</v>
      </c>
      <c r="I1443" s="320">
        <v>5</v>
      </c>
      <c r="J1443" s="320">
        <v>85</v>
      </c>
      <c r="K1443" s="292">
        <f t="shared" si="146"/>
        <v>0.425</v>
      </c>
      <c r="L1443" s="320">
        <v>5</v>
      </c>
      <c r="M1443" s="320">
        <v>85</v>
      </c>
      <c r="N1443" s="292">
        <f t="shared" si="147"/>
        <v>0.425</v>
      </c>
      <c r="O1443" s="308">
        <f t="shared" si="143"/>
        <v>1.7</v>
      </c>
    </row>
    <row r="1444" spans="1:15" ht="12.75">
      <c r="A1444" s="16" t="s">
        <v>18</v>
      </c>
      <c r="B1444" s="280" t="s">
        <v>9</v>
      </c>
      <c r="C1444" s="320">
        <v>100</v>
      </c>
      <c r="D1444" s="320">
        <v>12</v>
      </c>
      <c r="E1444" s="292">
        <f t="shared" si="144"/>
        <v>1.2</v>
      </c>
      <c r="F1444" s="320">
        <v>100</v>
      </c>
      <c r="G1444" s="320">
        <v>12</v>
      </c>
      <c r="H1444" s="292">
        <f t="shared" si="145"/>
        <v>1.2</v>
      </c>
      <c r="I1444" s="320">
        <v>100</v>
      </c>
      <c r="J1444" s="320">
        <v>12</v>
      </c>
      <c r="K1444" s="292">
        <f t="shared" si="146"/>
        <v>1.2</v>
      </c>
      <c r="L1444" s="320">
        <v>100</v>
      </c>
      <c r="M1444" s="320">
        <v>12</v>
      </c>
      <c r="N1444" s="292">
        <f t="shared" si="147"/>
        <v>1.2</v>
      </c>
      <c r="O1444" s="308">
        <f t="shared" si="143"/>
        <v>4.8</v>
      </c>
    </row>
    <row r="1445" spans="1:15" ht="12.75">
      <c r="A1445" s="16" t="s">
        <v>631</v>
      </c>
      <c r="B1445" s="280" t="s">
        <v>446</v>
      </c>
      <c r="C1445" s="320"/>
      <c r="D1445" s="320"/>
      <c r="E1445" s="322">
        <f t="shared" si="144"/>
        <v>0</v>
      </c>
      <c r="F1445" s="320"/>
      <c r="G1445" s="320"/>
      <c r="H1445" s="292">
        <f t="shared" si="145"/>
        <v>0</v>
      </c>
      <c r="I1445" s="320"/>
      <c r="J1445" s="320"/>
      <c r="K1445" s="292">
        <f t="shared" si="146"/>
        <v>0</v>
      </c>
      <c r="L1445" s="325"/>
      <c r="M1445" s="325"/>
      <c r="N1445" s="324">
        <f t="shared" si="147"/>
        <v>0</v>
      </c>
      <c r="O1445" s="308">
        <f t="shared" si="143"/>
        <v>0</v>
      </c>
    </row>
    <row r="1446" spans="1:15" ht="12.75">
      <c r="A1446" s="16" t="s">
        <v>590</v>
      </c>
      <c r="B1446" s="280" t="s">
        <v>9</v>
      </c>
      <c r="C1446" s="320"/>
      <c r="D1446" s="320"/>
      <c r="E1446" s="322">
        <f t="shared" si="144"/>
        <v>0</v>
      </c>
      <c r="F1446" s="320">
        <v>4</v>
      </c>
      <c r="G1446" s="320">
        <v>450</v>
      </c>
      <c r="H1446" s="292">
        <f t="shared" si="145"/>
        <v>1.8</v>
      </c>
      <c r="I1446" s="320"/>
      <c r="J1446" s="320"/>
      <c r="K1446" s="324">
        <f t="shared" si="146"/>
        <v>0</v>
      </c>
      <c r="L1446" s="325"/>
      <c r="M1446" s="325"/>
      <c r="N1446" s="324">
        <f t="shared" si="147"/>
        <v>0</v>
      </c>
      <c r="O1446" s="308">
        <f t="shared" si="143"/>
        <v>1.8</v>
      </c>
    </row>
    <row r="1447" spans="1:15" ht="12.75">
      <c r="A1447" s="16" t="s">
        <v>591</v>
      </c>
      <c r="B1447" s="280" t="s">
        <v>9</v>
      </c>
      <c r="C1447" s="320"/>
      <c r="D1447" s="320"/>
      <c r="E1447" s="322">
        <f t="shared" si="144"/>
        <v>0</v>
      </c>
      <c r="F1447" s="320"/>
      <c r="G1447" s="320"/>
      <c r="H1447" s="292">
        <f t="shared" si="145"/>
        <v>0</v>
      </c>
      <c r="I1447" s="320">
        <v>5</v>
      </c>
      <c r="J1447" s="320">
        <v>55</v>
      </c>
      <c r="K1447" s="324">
        <f t="shared" si="146"/>
        <v>0.275</v>
      </c>
      <c r="L1447" s="325"/>
      <c r="M1447" s="325"/>
      <c r="N1447" s="324">
        <f t="shared" si="147"/>
        <v>0</v>
      </c>
      <c r="O1447" s="308">
        <f t="shared" si="143"/>
        <v>0.275</v>
      </c>
    </row>
    <row r="1448" spans="1:15" ht="12.75">
      <c r="A1448" s="52" t="s">
        <v>592</v>
      </c>
      <c r="B1448" s="167" t="s">
        <v>9</v>
      </c>
      <c r="C1448" s="320"/>
      <c r="D1448" s="320"/>
      <c r="E1448" s="322">
        <f t="shared" si="144"/>
        <v>0</v>
      </c>
      <c r="F1448" s="16">
        <v>100</v>
      </c>
      <c r="G1448" s="16">
        <v>30</v>
      </c>
      <c r="H1448" s="292">
        <f t="shared" si="145"/>
        <v>3</v>
      </c>
      <c r="I1448" s="16"/>
      <c r="J1448" s="16"/>
      <c r="K1448" s="324">
        <f t="shared" si="146"/>
        <v>0</v>
      </c>
      <c r="L1448" s="156"/>
      <c r="M1448" s="156"/>
      <c r="N1448" s="324">
        <f t="shared" si="147"/>
        <v>0</v>
      </c>
      <c r="O1448" s="308">
        <f t="shared" si="143"/>
        <v>3</v>
      </c>
    </row>
    <row r="1449" spans="1:15" ht="12.75">
      <c r="A1449" s="52" t="s">
        <v>593</v>
      </c>
      <c r="B1449" s="6" t="s">
        <v>9</v>
      </c>
      <c r="C1449" s="320"/>
      <c r="D1449" s="320"/>
      <c r="E1449" s="322">
        <f t="shared" si="144"/>
        <v>0</v>
      </c>
      <c r="F1449" s="16">
        <v>100</v>
      </c>
      <c r="G1449" s="16">
        <v>25</v>
      </c>
      <c r="H1449" s="292">
        <f t="shared" si="145"/>
        <v>2.5</v>
      </c>
      <c r="I1449" s="16"/>
      <c r="J1449" s="16"/>
      <c r="K1449" s="324">
        <f t="shared" si="146"/>
        <v>0</v>
      </c>
      <c r="L1449" s="156"/>
      <c r="M1449" s="156"/>
      <c r="N1449" s="324">
        <f t="shared" si="147"/>
        <v>0</v>
      </c>
      <c r="O1449" s="308">
        <f t="shared" si="143"/>
        <v>2.5</v>
      </c>
    </row>
    <row r="1450" spans="1:15" ht="12.75">
      <c r="A1450" s="52" t="s">
        <v>13</v>
      </c>
      <c r="B1450" s="6" t="s">
        <v>9</v>
      </c>
      <c r="C1450" s="297"/>
      <c r="D1450" s="297"/>
      <c r="E1450" s="313">
        <f t="shared" si="144"/>
        <v>0</v>
      </c>
      <c r="F1450" s="52">
        <v>2</v>
      </c>
      <c r="G1450" s="52">
        <v>120</v>
      </c>
      <c r="H1450" s="292">
        <f t="shared" si="145"/>
        <v>0.24</v>
      </c>
      <c r="I1450" s="52"/>
      <c r="J1450" s="52"/>
      <c r="K1450" s="324">
        <f t="shared" si="146"/>
        <v>0</v>
      </c>
      <c r="L1450" s="52"/>
      <c r="M1450" s="52"/>
      <c r="N1450" s="324">
        <f t="shared" si="147"/>
        <v>0</v>
      </c>
      <c r="O1450" s="308">
        <f t="shared" si="143"/>
        <v>0.24</v>
      </c>
    </row>
    <row r="1451" spans="1:15" ht="22.5">
      <c r="A1451" s="52" t="s">
        <v>594</v>
      </c>
      <c r="B1451" s="6" t="s">
        <v>9</v>
      </c>
      <c r="C1451" s="297">
        <v>5</v>
      </c>
      <c r="D1451" s="297">
        <v>5</v>
      </c>
      <c r="E1451" s="313">
        <f t="shared" si="144"/>
        <v>0.025</v>
      </c>
      <c r="F1451" s="52">
        <v>6</v>
      </c>
      <c r="G1451" s="52">
        <v>5</v>
      </c>
      <c r="H1451" s="292">
        <f t="shared" si="145"/>
        <v>0.03</v>
      </c>
      <c r="I1451" s="52">
        <v>5</v>
      </c>
      <c r="J1451" s="52">
        <v>5</v>
      </c>
      <c r="K1451" s="326">
        <f t="shared" si="146"/>
        <v>0.025</v>
      </c>
      <c r="L1451" s="52">
        <v>6</v>
      </c>
      <c r="M1451" s="52">
        <v>5</v>
      </c>
      <c r="N1451" s="326">
        <f t="shared" si="147"/>
        <v>0.03</v>
      </c>
      <c r="O1451" s="308">
        <f t="shared" si="143"/>
        <v>0.11</v>
      </c>
    </row>
    <row r="1452" spans="1:15" ht="22.5">
      <c r="A1452" s="52" t="s">
        <v>595</v>
      </c>
      <c r="B1452" s="6" t="s">
        <v>596</v>
      </c>
      <c r="C1452" s="297">
        <v>9</v>
      </c>
      <c r="D1452" s="297">
        <v>25</v>
      </c>
      <c r="E1452" s="313">
        <f t="shared" si="144"/>
        <v>0.225</v>
      </c>
      <c r="F1452" s="52">
        <v>9</v>
      </c>
      <c r="G1452" s="52">
        <v>25</v>
      </c>
      <c r="H1452" s="292">
        <f t="shared" si="145"/>
        <v>0.225</v>
      </c>
      <c r="I1452" s="52">
        <v>6</v>
      </c>
      <c r="J1452" s="52">
        <v>25</v>
      </c>
      <c r="K1452" s="326">
        <f t="shared" si="146"/>
        <v>0.15</v>
      </c>
      <c r="L1452" s="52">
        <v>9</v>
      </c>
      <c r="M1452" s="52">
        <v>25</v>
      </c>
      <c r="N1452" s="326">
        <f t="shared" si="147"/>
        <v>0.225</v>
      </c>
      <c r="O1452" s="308">
        <f t="shared" si="143"/>
        <v>0.825</v>
      </c>
    </row>
    <row r="1453" spans="1:15" ht="12.75">
      <c r="A1453" s="52" t="s">
        <v>597</v>
      </c>
      <c r="B1453" s="6" t="s">
        <v>596</v>
      </c>
      <c r="C1453" s="297">
        <v>16</v>
      </c>
      <c r="D1453" s="297">
        <v>25</v>
      </c>
      <c r="E1453" s="313">
        <f t="shared" si="144"/>
        <v>0.4</v>
      </c>
      <c r="F1453" s="52">
        <v>16</v>
      </c>
      <c r="G1453" s="52">
        <v>25</v>
      </c>
      <c r="H1453" s="292">
        <f t="shared" si="145"/>
        <v>0.4</v>
      </c>
      <c r="I1453" s="52">
        <v>2</v>
      </c>
      <c r="J1453" s="52">
        <v>25</v>
      </c>
      <c r="K1453" s="326">
        <f t="shared" si="146"/>
        <v>0.05</v>
      </c>
      <c r="L1453" s="52">
        <v>16</v>
      </c>
      <c r="M1453" s="52">
        <v>25</v>
      </c>
      <c r="N1453" s="324">
        <f t="shared" si="147"/>
        <v>0.4</v>
      </c>
      <c r="O1453" s="308">
        <f t="shared" si="143"/>
        <v>1.25</v>
      </c>
    </row>
    <row r="1454" spans="1:15" ht="12.75">
      <c r="A1454" s="52" t="s">
        <v>598</v>
      </c>
      <c r="B1454" s="6" t="s">
        <v>596</v>
      </c>
      <c r="C1454" s="297">
        <v>16</v>
      </c>
      <c r="D1454" s="297">
        <v>15</v>
      </c>
      <c r="E1454" s="313">
        <f t="shared" si="144"/>
        <v>0.24</v>
      </c>
      <c r="F1454" s="52">
        <v>16</v>
      </c>
      <c r="G1454" s="52">
        <v>15</v>
      </c>
      <c r="H1454" s="292">
        <f t="shared" si="145"/>
        <v>0.24</v>
      </c>
      <c r="I1454" s="52">
        <v>2</v>
      </c>
      <c r="J1454" s="52">
        <v>15</v>
      </c>
      <c r="K1454" s="326">
        <f t="shared" si="146"/>
        <v>0.03</v>
      </c>
      <c r="L1454" s="52">
        <v>16</v>
      </c>
      <c r="M1454" s="52">
        <v>15</v>
      </c>
      <c r="N1454" s="326">
        <f t="shared" si="147"/>
        <v>0.24</v>
      </c>
      <c r="O1454" s="308">
        <f t="shared" si="143"/>
        <v>0.75</v>
      </c>
    </row>
    <row r="1455" spans="1:15" ht="22.5">
      <c r="A1455" s="52" t="s">
        <v>599</v>
      </c>
      <c r="B1455" s="6" t="s">
        <v>9</v>
      </c>
      <c r="C1455" s="297">
        <v>2</v>
      </c>
      <c r="D1455" s="297">
        <v>95</v>
      </c>
      <c r="E1455" s="313">
        <f t="shared" si="144"/>
        <v>0.19</v>
      </c>
      <c r="F1455" s="52"/>
      <c r="G1455" s="52"/>
      <c r="H1455" s="292">
        <f t="shared" si="145"/>
        <v>0</v>
      </c>
      <c r="I1455" s="52"/>
      <c r="J1455" s="52"/>
      <c r="K1455" s="324">
        <f t="shared" si="146"/>
        <v>0</v>
      </c>
      <c r="L1455" s="52"/>
      <c r="M1455" s="52"/>
      <c r="N1455" s="324">
        <f t="shared" si="147"/>
        <v>0</v>
      </c>
      <c r="O1455" s="308">
        <f t="shared" si="143"/>
        <v>0.19</v>
      </c>
    </row>
    <row r="1456" spans="1:15" ht="33.75">
      <c r="A1456" s="52" t="s">
        <v>600</v>
      </c>
      <c r="B1456" s="6" t="s">
        <v>9</v>
      </c>
      <c r="C1456" s="297">
        <v>5</v>
      </c>
      <c r="D1456" s="297">
        <v>10</v>
      </c>
      <c r="E1456" s="313">
        <f t="shared" si="144"/>
        <v>0.05</v>
      </c>
      <c r="F1456" s="52">
        <v>6</v>
      </c>
      <c r="G1456" s="52">
        <v>10</v>
      </c>
      <c r="H1456" s="292">
        <f t="shared" si="145"/>
        <v>0.06</v>
      </c>
      <c r="I1456" s="52">
        <v>5</v>
      </c>
      <c r="J1456" s="52">
        <v>10</v>
      </c>
      <c r="K1456" s="326">
        <f t="shared" si="146"/>
        <v>0.05</v>
      </c>
      <c r="L1456" s="52">
        <v>6</v>
      </c>
      <c r="M1456" s="52">
        <v>10</v>
      </c>
      <c r="N1456" s="326">
        <f t="shared" si="147"/>
        <v>0.06</v>
      </c>
      <c r="O1456" s="308">
        <f t="shared" si="143"/>
        <v>0.22</v>
      </c>
    </row>
    <row r="1457" spans="1:15" ht="12.75">
      <c r="A1457" s="52" t="s">
        <v>626</v>
      </c>
      <c r="B1457" s="6" t="s">
        <v>9</v>
      </c>
      <c r="C1457" s="297">
        <v>1</v>
      </c>
      <c r="D1457" s="297">
        <v>400</v>
      </c>
      <c r="E1457" s="313">
        <f t="shared" si="144"/>
        <v>0.4</v>
      </c>
      <c r="F1457" s="52">
        <v>1</v>
      </c>
      <c r="G1457" s="52">
        <v>400</v>
      </c>
      <c r="H1457" s="292">
        <f t="shared" si="145"/>
        <v>0.4</v>
      </c>
      <c r="I1457" s="52"/>
      <c r="J1457" s="52"/>
      <c r="K1457" s="324">
        <f t="shared" si="146"/>
        <v>0</v>
      </c>
      <c r="L1457" s="52">
        <v>1</v>
      </c>
      <c r="M1457" s="52">
        <v>400</v>
      </c>
      <c r="N1457" s="324">
        <f t="shared" si="147"/>
        <v>0.4</v>
      </c>
      <c r="O1457" s="308">
        <f t="shared" si="143"/>
        <v>1.2000000000000002</v>
      </c>
    </row>
    <row r="1458" spans="1:15" ht="12.75">
      <c r="A1458" s="52" t="s">
        <v>602</v>
      </c>
      <c r="B1458" s="6" t="s">
        <v>9</v>
      </c>
      <c r="C1458" s="297">
        <v>4</v>
      </c>
      <c r="D1458" s="297">
        <v>95</v>
      </c>
      <c r="E1458" s="313">
        <f t="shared" si="144"/>
        <v>0.38</v>
      </c>
      <c r="F1458" s="52"/>
      <c r="G1458" s="52"/>
      <c r="H1458" s="292">
        <f t="shared" si="145"/>
        <v>0</v>
      </c>
      <c r="I1458" s="52">
        <v>4</v>
      </c>
      <c r="J1458" s="52">
        <v>95</v>
      </c>
      <c r="K1458" s="324">
        <f t="shared" si="146"/>
        <v>0.38</v>
      </c>
      <c r="L1458" s="52"/>
      <c r="M1458" s="52"/>
      <c r="N1458" s="324">
        <f t="shared" si="147"/>
        <v>0</v>
      </c>
      <c r="O1458" s="308">
        <f t="shared" si="143"/>
        <v>0.76</v>
      </c>
    </row>
    <row r="1459" spans="1:15" ht="31.5">
      <c r="A1459" s="1" t="s">
        <v>20</v>
      </c>
      <c r="B1459" s="6" t="s">
        <v>1</v>
      </c>
      <c r="C1459" s="327"/>
      <c r="D1459" s="327"/>
      <c r="E1459" s="286">
        <v>6.5</v>
      </c>
      <c r="F1459" s="157"/>
      <c r="G1459" s="157"/>
      <c r="H1459" s="286">
        <v>6.5</v>
      </c>
      <c r="I1459" s="157"/>
      <c r="J1459" s="157"/>
      <c r="K1459" s="286">
        <v>6.5</v>
      </c>
      <c r="L1459" s="286"/>
      <c r="M1459" s="286"/>
      <c r="N1459" s="286">
        <v>6.5</v>
      </c>
      <c r="O1459" s="286">
        <f>SUM(O1435:O1458)</f>
        <v>33.108999999999995</v>
      </c>
    </row>
    <row r="1460" spans="1:15" ht="12.75">
      <c r="A1460" s="280" t="s">
        <v>604</v>
      </c>
      <c r="B1460" s="280" t="s">
        <v>22</v>
      </c>
      <c r="C1460" s="282"/>
      <c r="D1460" s="282"/>
      <c r="E1460" s="316">
        <f>E1373+E1375+E1385+E1387+E1389+E1396+E1406+E1408+E1418+E1422+E1433+E1459</f>
        <v>1106.213196</v>
      </c>
      <c r="F1460" s="316"/>
      <c r="G1460" s="316"/>
      <c r="H1460" s="316">
        <f>H1373+H1375+H1385+H1387+H1389+H1396+H1406+H1408+H1418+H1422+H1433+H1459</f>
        <v>347.06125999999995</v>
      </c>
      <c r="I1460" s="316"/>
      <c r="J1460" s="316"/>
      <c r="K1460" s="316">
        <f>K1373+K1375+K1385+K1387+K1389+K1396+K1406+K1408+K1418+K1422+K1433+K1459</f>
        <v>191.844756</v>
      </c>
      <c r="L1460" s="316"/>
      <c r="M1460" s="316"/>
      <c r="N1460" s="316">
        <f>N1373+N1375+N1385+N1387+N1389+N1396+N1406+N1408+N1418+N1422+N1433+N1459</f>
        <v>794.36674</v>
      </c>
      <c r="O1460" s="316">
        <f>O1373+O1375+O1385+O1387+O1389+O1396+O1406+O1408+O1418+O1422+O1433+O1459</f>
        <v>2446.594952</v>
      </c>
    </row>
    <row r="1461" spans="1:15" ht="12.75">
      <c r="A1461" s="158"/>
      <c r="B1461" s="16"/>
      <c r="C1461" s="158"/>
      <c r="D1461" s="158"/>
      <c r="E1461" s="158"/>
      <c r="F1461" s="158"/>
      <c r="G1461" s="158"/>
      <c r="H1461" s="158"/>
      <c r="I1461" s="158"/>
      <c r="J1461" s="158"/>
      <c r="K1461" s="158"/>
      <c r="L1461" s="158"/>
      <c r="M1461" s="158"/>
      <c r="N1461" s="158"/>
      <c r="O1461" s="158"/>
    </row>
    <row r="1462" spans="1:15" ht="12.75">
      <c r="A1462" s="349" t="s">
        <v>605</v>
      </c>
      <c r="B1462" s="350"/>
      <c r="C1462" s="350"/>
      <c r="D1462" s="350"/>
      <c r="E1462" s="350"/>
      <c r="F1462" s="350"/>
      <c r="G1462" s="350"/>
      <c r="H1462" s="350"/>
      <c r="I1462" s="350"/>
      <c r="J1462" s="350"/>
      <c r="K1462" s="350"/>
      <c r="L1462" s="350"/>
      <c r="M1462" s="350"/>
      <c r="N1462" s="350"/>
      <c r="O1462" s="351"/>
    </row>
    <row r="1463" spans="1:15" ht="12.75">
      <c r="A1463" s="333"/>
      <c r="B1463" s="329"/>
      <c r="C1463" s="329"/>
      <c r="D1463" s="329"/>
      <c r="E1463" s="329"/>
      <c r="F1463" s="329"/>
      <c r="G1463" s="329"/>
      <c r="H1463" s="329"/>
      <c r="I1463" s="329"/>
      <c r="J1463" s="329"/>
      <c r="K1463" s="329"/>
      <c r="L1463" s="329"/>
      <c r="M1463" s="329"/>
      <c r="N1463" s="329"/>
      <c r="O1463" s="329"/>
    </row>
    <row r="1464" spans="1:15" ht="12.75">
      <c r="A1464" s="328" t="s">
        <v>606</v>
      </c>
      <c r="B1464" s="280" t="s">
        <v>22</v>
      </c>
      <c r="C1464" s="329"/>
      <c r="D1464" s="329"/>
      <c r="E1464" s="329"/>
      <c r="F1464" s="329"/>
      <c r="G1464" s="329"/>
      <c r="H1464" s="329"/>
      <c r="I1464" s="329"/>
      <c r="J1464" s="329"/>
      <c r="K1464" s="308"/>
      <c r="L1464" s="329"/>
      <c r="M1464" s="329"/>
      <c r="N1464" s="308"/>
      <c r="O1464" s="308">
        <f>E1464+H1464+K1464+N1464</f>
        <v>0</v>
      </c>
    </row>
    <row r="1465" spans="1:15" ht="12.75">
      <c r="A1465" s="328" t="s">
        <v>607</v>
      </c>
      <c r="B1465" s="280" t="s">
        <v>22</v>
      </c>
      <c r="C1465" s="329"/>
      <c r="D1465" s="329"/>
      <c r="E1465" s="308">
        <v>500</v>
      </c>
      <c r="F1465" s="329"/>
      <c r="G1465" s="329"/>
      <c r="H1465" s="308"/>
      <c r="I1465" s="329"/>
      <c r="J1465" s="329"/>
      <c r="K1465" s="308"/>
      <c r="L1465" s="329"/>
      <c r="M1465" s="329"/>
      <c r="N1465" s="308"/>
      <c r="O1465" s="308">
        <f>E1465+H1465+K1465+N1465</f>
        <v>500</v>
      </c>
    </row>
    <row r="1466" spans="1:15" ht="12.75">
      <c r="A1466" s="104" t="s">
        <v>608</v>
      </c>
      <c r="B1466" s="280" t="s">
        <v>22</v>
      </c>
      <c r="C1466" s="104"/>
      <c r="D1466" s="104"/>
      <c r="E1466" s="292"/>
      <c r="F1466" s="292"/>
      <c r="G1466" s="292"/>
      <c r="H1466" s="292"/>
      <c r="I1466" s="292"/>
      <c r="J1466" s="292"/>
      <c r="K1466" s="292"/>
      <c r="L1466" s="292"/>
      <c r="M1466" s="292"/>
      <c r="N1466" s="292"/>
      <c r="O1466" s="308">
        <f>E1466+H1466+K1466+N1466</f>
        <v>0</v>
      </c>
    </row>
    <row r="1467" spans="1:15" ht="21">
      <c r="A1467" s="167" t="s">
        <v>28</v>
      </c>
      <c r="B1467" s="167" t="s">
        <v>1</v>
      </c>
      <c r="C1467" s="52"/>
      <c r="D1467" s="52"/>
      <c r="E1467" s="302">
        <f>SUM(E1465:E1466)</f>
        <v>500</v>
      </c>
      <c r="F1467" s="313"/>
      <c r="G1467" s="313"/>
      <c r="H1467" s="302">
        <f>SUM(H1464:H1466)</f>
        <v>0</v>
      </c>
      <c r="I1467" s="313"/>
      <c r="J1467" s="313"/>
      <c r="K1467" s="302">
        <f>SUM(K1464:K1466)</f>
        <v>0</v>
      </c>
      <c r="L1467" s="302"/>
      <c r="M1467" s="302"/>
      <c r="N1467" s="302">
        <f>SUM(N1464:N1466)</f>
        <v>0</v>
      </c>
      <c r="O1467" s="286">
        <f>SUM(O1464:O1466)</f>
        <v>500</v>
      </c>
    </row>
    <row r="1468" spans="1:15" ht="12.75">
      <c r="A1468" s="352" t="s">
        <v>609</v>
      </c>
      <c r="B1468" s="353"/>
      <c r="C1468" s="353"/>
      <c r="D1468" s="353"/>
      <c r="E1468" s="353"/>
      <c r="F1468" s="353"/>
      <c r="G1468" s="353"/>
      <c r="H1468" s="353"/>
      <c r="I1468" s="353"/>
      <c r="J1468" s="353"/>
      <c r="K1468" s="353"/>
      <c r="L1468" s="353"/>
      <c r="M1468" s="353"/>
      <c r="N1468" s="353"/>
      <c r="O1468" s="354"/>
    </row>
    <row r="1469" spans="1:15" ht="22.5">
      <c r="A1469" s="52" t="s">
        <v>30</v>
      </c>
      <c r="B1469" s="167" t="s">
        <v>22</v>
      </c>
      <c r="C1469" s="167"/>
      <c r="D1469" s="168"/>
      <c r="E1469" s="302">
        <v>1.62</v>
      </c>
      <c r="F1469" s="302"/>
      <c r="G1469" s="302"/>
      <c r="H1469" s="302">
        <v>1.62</v>
      </c>
      <c r="I1469" s="302"/>
      <c r="J1469" s="302"/>
      <c r="K1469" s="302">
        <v>1.62</v>
      </c>
      <c r="L1469" s="302"/>
      <c r="M1469" s="302"/>
      <c r="N1469" s="302">
        <v>1.61</v>
      </c>
      <c r="O1469" s="316">
        <f>E1469+H1469+K1469+N1469</f>
        <v>6.470000000000001</v>
      </c>
    </row>
    <row r="1470" spans="1:15" ht="45">
      <c r="A1470" s="52" t="s">
        <v>31</v>
      </c>
      <c r="B1470" s="167" t="s">
        <v>32</v>
      </c>
      <c r="C1470" s="167"/>
      <c r="D1470" s="167"/>
      <c r="E1470" s="302">
        <v>6.862</v>
      </c>
      <c r="F1470" s="313"/>
      <c r="G1470" s="313"/>
      <c r="H1470" s="302">
        <v>6.863</v>
      </c>
      <c r="I1470" s="313"/>
      <c r="J1470" s="313"/>
      <c r="K1470" s="315">
        <v>6.862</v>
      </c>
      <c r="L1470" s="330"/>
      <c r="M1470" s="330"/>
      <c r="N1470" s="315">
        <v>6.863</v>
      </c>
      <c r="O1470" s="316">
        <f aca="true" t="shared" si="148" ref="O1470:O1478">E1470+H1470+K1470+N1470</f>
        <v>27.450000000000003</v>
      </c>
    </row>
    <row r="1471" spans="1:15" ht="112.5">
      <c r="A1471" s="52" t="s">
        <v>610</v>
      </c>
      <c r="B1471" s="167" t="s">
        <v>22</v>
      </c>
      <c r="C1471" s="167"/>
      <c r="D1471" s="167"/>
      <c r="E1471" s="302">
        <v>10.5</v>
      </c>
      <c r="F1471" s="313"/>
      <c r="G1471" s="313"/>
      <c r="H1471" s="313">
        <v>10.5</v>
      </c>
      <c r="I1471" s="313"/>
      <c r="J1471" s="313"/>
      <c r="K1471" s="313">
        <v>10.5</v>
      </c>
      <c r="L1471" s="313"/>
      <c r="M1471" s="313"/>
      <c r="N1471" s="313">
        <v>10.5</v>
      </c>
      <c r="O1471" s="316">
        <f t="shared" si="148"/>
        <v>42</v>
      </c>
    </row>
    <row r="1472" spans="1:15" ht="33.75">
      <c r="A1472" s="52" t="s">
        <v>34</v>
      </c>
      <c r="B1472" s="167" t="s">
        <v>22</v>
      </c>
      <c r="C1472" s="167"/>
      <c r="D1472" s="167"/>
      <c r="E1472" s="302">
        <v>1</v>
      </c>
      <c r="F1472" s="313"/>
      <c r="G1472" s="313"/>
      <c r="H1472" s="302">
        <v>1</v>
      </c>
      <c r="I1472" s="302"/>
      <c r="J1472" s="302"/>
      <c r="K1472" s="302"/>
      <c r="L1472" s="302"/>
      <c r="M1472" s="302"/>
      <c r="N1472" s="302">
        <v>1</v>
      </c>
      <c r="O1472" s="316">
        <f t="shared" si="148"/>
        <v>3</v>
      </c>
    </row>
    <row r="1473" spans="1:15" ht="33.75">
      <c r="A1473" s="52" t="s">
        <v>35</v>
      </c>
      <c r="B1473" s="167" t="s">
        <v>22</v>
      </c>
      <c r="C1473" s="167"/>
      <c r="D1473" s="167"/>
      <c r="E1473" s="302">
        <v>1</v>
      </c>
      <c r="F1473" s="302"/>
      <c r="G1473" s="302"/>
      <c r="H1473" s="302"/>
      <c r="I1473" s="302"/>
      <c r="J1473" s="302"/>
      <c r="K1473" s="302"/>
      <c r="L1473" s="302"/>
      <c r="M1473" s="302"/>
      <c r="N1473" s="302">
        <v>1</v>
      </c>
      <c r="O1473" s="316">
        <f t="shared" si="148"/>
        <v>2</v>
      </c>
    </row>
    <row r="1474" spans="1:15" ht="45">
      <c r="A1474" s="52" t="s">
        <v>38</v>
      </c>
      <c r="B1474" s="167" t="s">
        <v>22</v>
      </c>
      <c r="C1474" s="167"/>
      <c r="D1474" s="167"/>
      <c r="E1474" s="302">
        <v>7.141</v>
      </c>
      <c r="F1474" s="302"/>
      <c r="G1474" s="302"/>
      <c r="H1474" s="302">
        <v>7.141</v>
      </c>
      <c r="I1474" s="302"/>
      <c r="J1474" s="302"/>
      <c r="K1474" s="302">
        <v>7.141</v>
      </c>
      <c r="L1474" s="302"/>
      <c r="M1474" s="302"/>
      <c r="N1474" s="302">
        <v>7.141</v>
      </c>
      <c r="O1474" s="316">
        <f t="shared" si="148"/>
        <v>28.564</v>
      </c>
    </row>
    <row r="1475" spans="1:15" ht="112.5">
      <c r="A1475" s="52" t="s">
        <v>39</v>
      </c>
      <c r="B1475" s="167" t="s">
        <v>22</v>
      </c>
      <c r="C1475" s="167"/>
      <c r="D1475" s="167"/>
      <c r="E1475" s="302">
        <v>2</v>
      </c>
      <c r="F1475" s="302"/>
      <c r="G1475" s="302"/>
      <c r="H1475" s="302">
        <v>1</v>
      </c>
      <c r="I1475" s="302"/>
      <c r="J1475" s="302"/>
      <c r="K1475" s="302"/>
      <c r="L1475" s="302"/>
      <c r="M1475" s="302"/>
      <c r="N1475" s="302">
        <v>2</v>
      </c>
      <c r="O1475" s="316">
        <f t="shared" si="148"/>
        <v>5</v>
      </c>
    </row>
    <row r="1476" spans="1:15" ht="22.5">
      <c r="A1476" s="52" t="s">
        <v>613</v>
      </c>
      <c r="B1476" s="167" t="s">
        <v>612</v>
      </c>
      <c r="C1476" s="167"/>
      <c r="D1476" s="167"/>
      <c r="E1476" s="302">
        <v>7.075</v>
      </c>
      <c r="F1476" s="302"/>
      <c r="G1476" s="302"/>
      <c r="H1476" s="302">
        <v>7.075</v>
      </c>
      <c r="I1476" s="302"/>
      <c r="J1476" s="302"/>
      <c r="K1476" s="302">
        <v>7.075</v>
      </c>
      <c r="L1476" s="302"/>
      <c r="M1476" s="302"/>
      <c r="N1476" s="302">
        <v>7.075</v>
      </c>
      <c r="O1476" s="316">
        <f t="shared" si="148"/>
        <v>28.3</v>
      </c>
    </row>
    <row r="1477" spans="1:15" ht="45">
      <c r="A1477" s="52" t="s">
        <v>614</v>
      </c>
      <c r="B1477" s="167" t="s">
        <v>1</v>
      </c>
      <c r="C1477" s="167"/>
      <c r="D1477" s="167"/>
      <c r="E1477" s="302">
        <v>1.9</v>
      </c>
      <c r="F1477" s="302"/>
      <c r="G1477" s="302"/>
      <c r="H1477" s="302">
        <v>1.9</v>
      </c>
      <c r="I1477" s="302"/>
      <c r="J1477" s="302"/>
      <c r="K1477" s="302">
        <v>1.9</v>
      </c>
      <c r="L1477" s="302"/>
      <c r="M1477" s="302"/>
      <c r="N1477" s="302">
        <v>1.9</v>
      </c>
      <c r="O1477" s="316">
        <f t="shared" si="148"/>
        <v>7.6</v>
      </c>
    </row>
    <row r="1478" spans="1:15" ht="56.25">
      <c r="A1478" s="52" t="s">
        <v>615</v>
      </c>
      <c r="B1478" s="167" t="s">
        <v>1</v>
      </c>
      <c r="C1478" s="167"/>
      <c r="D1478" s="167"/>
      <c r="E1478" s="302"/>
      <c r="F1478" s="302"/>
      <c r="G1478" s="302"/>
      <c r="H1478" s="302">
        <v>1</v>
      </c>
      <c r="I1478" s="302"/>
      <c r="J1478" s="302"/>
      <c r="K1478" s="302"/>
      <c r="L1478" s="302"/>
      <c r="M1478" s="302"/>
      <c r="N1478" s="302">
        <v>1.5</v>
      </c>
      <c r="O1478" s="316">
        <f t="shared" si="148"/>
        <v>2.5</v>
      </c>
    </row>
    <row r="1479" spans="1:15" ht="21.75">
      <c r="A1479" s="331" t="s">
        <v>616</v>
      </c>
      <c r="B1479" s="280" t="s">
        <v>1</v>
      </c>
      <c r="C1479" s="282"/>
      <c r="D1479" s="282"/>
      <c r="E1479" s="316">
        <f>SUM(E1469:E1478)</f>
        <v>39.098</v>
      </c>
      <c r="F1479" s="316"/>
      <c r="G1479" s="316"/>
      <c r="H1479" s="316">
        <f>SUM(H1469:H1478)</f>
        <v>38.099000000000004</v>
      </c>
      <c r="I1479" s="316"/>
      <c r="J1479" s="316"/>
      <c r="K1479" s="316">
        <f>SUM(K1469:K1478)</f>
        <v>35.098</v>
      </c>
      <c r="L1479" s="316"/>
      <c r="M1479" s="316"/>
      <c r="N1479" s="316">
        <f>SUM(N1469:N1478)</f>
        <v>40.589</v>
      </c>
      <c r="O1479" s="316">
        <f>SUM(O1469:O1478)</f>
        <v>152.88400000000001</v>
      </c>
    </row>
    <row r="1480" spans="1:15" ht="12.75">
      <c r="A1480" s="158"/>
      <c r="B1480" s="158"/>
      <c r="C1480" s="158"/>
      <c r="D1480" s="158"/>
      <c r="E1480" s="158"/>
      <c r="F1480" s="158"/>
      <c r="G1480" s="158"/>
      <c r="H1480" s="158"/>
      <c r="I1480" s="158"/>
      <c r="J1480" s="158"/>
      <c r="K1480" s="158"/>
      <c r="L1480" s="158"/>
      <c r="M1480" s="158"/>
      <c r="N1480" s="158"/>
      <c r="O1480" s="158"/>
    </row>
    <row r="1481" spans="1:15" ht="12.75">
      <c r="A1481" s="355" t="s">
        <v>617</v>
      </c>
      <c r="B1481" s="356"/>
      <c r="C1481" s="357"/>
      <c r="D1481" s="158"/>
      <c r="E1481" s="316">
        <f>E1460+E1467+E1479</f>
        <v>1645.3111959999999</v>
      </c>
      <c r="F1481" s="341"/>
      <c r="G1481" s="341"/>
      <c r="H1481" s="316">
        <f>H1460+H1467+H1479</f>
        <v>385.16025999999994</v>
      </c>
      <c r="I1481" s="341"/>
      <c r="J1481" s="341"/>
      <c r="K1481" s="316">
        <f>K1460+K1467+K1479</f>
        <v>226.94275599999997</v>
      </c>
      <c r="L1481" s="341"/>
      <c r="M1481" s="341"/>
      <c r="N1481" s="316">
        <f>N1460+N1467+N1479</f>
        <v>834.9557400000001</v>
      </c>
      <c r="O1481" s="316">
        <f>O1460+O1467+O1479</f>
        <v>3099.478952</v>
      </c>
    </row>
    <row r="1482" spans="1:15" ht="12.75">
      <c r="A1482" s="342"/>
      <c r="B1482" s="342"/>
      <c r="C1482" s="342"/>
      <c r="D1482" s="334"/>
      <c r="E1482" s="343"/>
      <c r="F1482" s="345"/>
      <c r="G1482" s="345"/>
      <c r="H1482" s="343"/>
      <c r="I1482" s="345"/>
      <c r="J1482" s="345"/>
      <c r="K1482" s="343"/>
      <c r="L1482" s="345"/>
      <c r="M1482" s="345"/>
      <c r="N1482" s="343"/>
      <c r="O1482" s="343"/>
    </row>
    <row r="1483" spans="1:15" ht="12.75">
      <c r="A1483" s="342"/>
      <c r="B1483" s="342"/>
      <c r="C1483" s="342"/>
      <c r="D1483" s="334"/>
      <c r="E1483" s="343"/>
      <c r="F1483" s="345"/>
      <c r="G1483" s="345"/>
      <c r="H1483" s="343"/>
      <c r="I1483" s="345"/>
      <c r="J1483" s="345"/>
      <c r="K1483" s="343"/>
      <c r="L1483" s="345"/>
      <c r="M1483" s="345"/>
      <c r="N1483" s="343"/>
      <c r="O1483" s="343"/>
    </row>
    <row r="1484" spans="1:15" ht="12.75">
      <c r="A1484" s="373" t="s">
        <v>653</v>
      </c>
      <c r="B1484" s="373"/>
      <c r="C1484" s="373"/>
      <c r="D1484" s="373"/>
      <c r="E1484" s="373"/>
      <c r="F1484" s="373"/>
      <c r="G1484" s="373"/>
      <c r="H1484" s="373"/>
      <c r="I1484" s="373"/>
      <c r="J1484" s="373"/>
      <c r="K1484" s="373"/>
      <c r="L1484" s="373"/>
      <c r="M1484" s="373"/>
      <c r="N1484" s="373"/>
      <c r="O1484" s="373"/>
    </row>
    <row r="1485" spans="1:15" ht="12.75">
      <c r="A1485" s="347"/>
      <c r="B1485" s="347"/>
      <c r="C1485" s="347"/>
      <c r="D1485" s="347"/>
      <c r="E1485" s="347"/>
      <c r="F1485" s="347"/>
      <c r="G1485" s="347"/>
      <c r="H1485" s="347"/>
      <c r="I1485" s="347"/>
      <c r="J1485" s="347"/>
      <c r="K1485" s="347"/>
      <c r="L1485" s="347"/>
      <c r="M1485" s="347"/>
      <c r="N1485" s="347"/>
      <c r="O1485" s="347"/>
    </row>
    <row r="1486" spans="1:15" ht="52.5">
      <c r="A1486" s="276" t="s">
        <v>43</v>
      </c>
      <c r="B1486" s="276" t="s">
        <v>44</v>
      </c>
      <c r="C1486" s="367" t="s">
        <v>45</v>
      </c>
      <c r="D1486" s="368"/>
      <c r="E1486" s="368"/>
      <c r="F1486" s="368"/>
      <c r="G1486" s="368"/>
      <c r="H1486" s="368"/>
      <c r="I1486" s="368"/>
      <c r="J1486" s="368"/>
      <c r="K1486" s="368"/>
      <c r="L1486" s="368"/>
      <c r="M1486" s="368"/>
      <c r="N1486" s="369"/>
      <c r="O1486" s="130" t="s">
        <v>46</v>
      </c>
    </row>
    <row r="1487" spans="1:15" ht="12.75">
      <c r="A1487" s="277"/>
      <c r="B1487" s="277"/>
      <c r="C1487" s="367" t="s">
        <v>47</v>
      </c>
      <c r="D1487" s="368"/>
      <c r="E1487" s="368"/>
      <c r="F1487" s="367" t="s">
        <v>48</v>
      </c>
      <c r="G1487" s="368"/>
      <c r="H1487" s="368"/>
      <c r="I1487" s="367" t="s">
        <v>49</v>
      </c>
      <c r="J1487" s="368"/>
      <c r="K1487" s="368"/>
      <c r="L1487" s="367" t="s">
        <v>50</v>
      </c>
      <c r="M1487" s="368"/>
      <c r="N1487" s="369"/>
      <c r="O1487" s="130"/>
    </row>
    <row r="1488" spans="1:15" ht="21">
      <c r="A1488" s="278"/>
      <c r="B1488" s="278"/>
      <c r="C1488" s="277" t="s">
        <v>51</v>
      </c>
      <c r="D1488" s="277" t="s">
        <v>52</v>
      </c>
      <c r="E1488" s="277" t="s">
        <v>53</v>
      </c>
      <c r="F1488" s="277" t="s">
        <v>51</v>
      </c>
      <c r="G1488" s="277" t="s">
        <v>54</v>
      </c>
      <c r="H1488" s="277" t="s">
        <v>53</v>
      </c>
      <c r="I1488" s="277" t="s">
        <v>51</v>
      </c>
      <c r="J1488" s="277" t="s">
        <v>54</v>
      </c>
      <c r="K1488" s="277" t="s">
        <v>53</v>
      </c>
      <c r="L1488" s="130" t="s">
        <v>51</v>
      </c>
      <c r="M1488" s="130" t="s">
        <v>54</v>
      </c>
      <c r="N1488" s="130" t="s">
        <v>53</v>
      </c>
      <c r="O1488" s="132"/>
    </row>
    <row r="1489" spans="1:15" ht="12.75">
      <c r="A1489" s="359" t="s">
        <v>55</v>
      </c>
      <c r="B1489" s="360"/>
      <c r="C1489" s="360"/>
      <c r="D1489" s="360"/>
      <c r="E1489" s="360"/>
      <c r="F1489" s="360"/>
      <c r="G1489" s="360"/>
      <c r="H1489" s="360"/>
      <c r="I1489" s="360"/>
      <c r="J1489" s="360"/>
      <c r="K1489" s="360"/>
      <c r="L1489" s="360"/>
      <c r="M1489" s="360"/>
      <c r="N1489" s="360"/>
      <c r="O1489" s="361"/>
    </row>
    <row r="1490" spans="1:15" ht="12.75">
      <c r="A1490" s="349" t="s">
        <v>56</v>
      </c>
      <c r="B1490" s="350"/>
      <c r="C1490" s="350"/>
      <c r="D1490" s="350"/>
      <c r="E1490" s="350"/>
      <c r="F1490" s="350"/>
      <c r="G1490" s="350"/>
      <c r="H1490" s="350"/>
      <c r="I1490" s="350"/>
      <c r="J1490" s="350"/>
      <c r="K1490" s="350"/>
      <c r="L1490" s="350"/>
      <c r="M1490" s="350"/>
      <c r="N1490" s="350"/>
      <c r="O1490" s="351"/>
    </row>
    <row r="1491" spans="1:15" ht="12.75">
      <c r="A1491" s="279"/>
      <c r="B1491" s="280"/>
      <c r="C1491" s="104"/>
      <c r="D1491" s="104"/>
      <c r="E1491" s="281"/>
      <c r="F1491" s="104"/>
      <c r="G1491" s="104"/>
      <c r="H1491" s="282"/>
      <c r="I1491" s="158"/>
      <c r="J1491" s="158"/>
      <c r="K1491" s="282"/>
      <c r="L1491" s="283"/>
      <c r="M1491" s="283"/>
      <c r="N1491" s="284"/>
      <c r="O1491" s="284"/>
    </row>
    <row r="1492" spans="1:15" ht="12.75">
      <c r="A1492" s="285" t="s">
        <v>545</v>
      </c>
      <c r="B1492" s="285"/>
      <c r="C1492" s="157"/>
      <c r="D1492" s="157"/>
      <c r="E1492" s="286">
        <v>18.5</v>
      </c>
      <c r="F1492" s="157"/>
      <c r="G1492" s="157"/>
      <c r="H1492" s="286">
        <v>12.5</v>
      </c>
      <c r="I1492" s="157"/>
      <c r="J1492" s="157"/>
      <c r="K1492" s="286">
        <v>6.5</v>
      </c>
      <c r="L1492" s="287"/>
      <c r="M1492" s="287"/>
      <c r="N1492" s="286">
        <v>18.5</v>
      </c>
      <c r="O1492" s="288">
        <f>SUM(E1492,H1492,K1492,N1492)</f>
        <v>56</v>
      </c>
    </row>
    <row r="1493" spans="1:15" ht="12.75">
      <c r="A1493" s="285"/>
      <c r="B1493" s="285"/>
      <c r="C1493" s="157"/>
      <c r="D1493" s="157"/>
      <c r="E1493" s="286"/>
      <c r="F1493" s="157"/>
      <c r="G1493" s="157"/>
      <c r="H1493" s="286"/>
      <c r="I1493" s="157"/>
      <c r="J1493" s="157"/>
      <c r="K1493" s="286"/>
      <c r="L1493" s="289"/>
      <c r="M1493" s="289"/>
      <c r="N1493" s="286"/>
      <c r="O1493" s="332"/>
    </row>
    <row r="1494" spans="1:15" ht="22.5">
      <c r="A1494" s="290" t="s">
        <v>57</v>
      </c>
      <c r="B1494" s="291" t="s">
        <v>58</v>
      </c>
      <c r="C1494" s="159">
        <v>2</v>
      </c>
      <c r="D1494" s="159">
        <v>250</v>
      </c>
      <c r="E1494" s="292">
        <f>(C1494*D1494)/1000</f>
        <v>0.5</v>
      </c>
      <c r="F1494" s="159">
        <v>1.5</v>
      </c>
      <c r="G1494" s="159">
        <v>250</v>
      </c>
      <c r="H1494" s="292">
        <f>(F1494*G1494)/1000</f>
        <v>0.375</v>
      </c>
      <c r="I1494" s="159">
        <v>3</v>
      </c>
      <c r="J1494" s="159">
        <v>250</v>
      </c>
      <c r="K1494" s="292">
        <f>(I1494*J1494)/1000</f>
        <v>0.75</v>
      </c>
      <c r="L1494" s="293">
        <v>5.6</v>
      </c>
      <c r="M1494" s="293">
        <v>250</v>
      </c>
      <c r="N1494" s="292">
        <f>(L1494*M1494)/1000</f>
        <v>1.4</v>
      </c>
      <c r="O1494" s="288">
        <f>SUM(E1494,H1494,K1494,N1494)</f>
        <v>3.025</v>
      </c>
    </row>
    <row r="1495" spans="1:15" ht="12.75">
      <c r="A1495" s="290"/>
      <c r="B1495" s="291"/>
      <c r="C1495" s="159"/>
      <c r="D1495" s="159"/>
      <c r="E1495" s="281"/>
      <c r="F1495" s="159"/>
      <c r="G1495" s="159"/>
      <c r="H1495" s="281"/>
      <c r="I1495" s="159"/>
      <c r="J1495" s="159"/>
      <c r="K1495" s="281"/>
      <c r="L1495" s="293"/>
      <c r="M1495" s="293"/>
      <c r="N1495" s="281"/>
      <c r="O1495" s="288"/>
    </row>
    <row r="1496" spans="1:15" ht="12.75">
      <c r="A1496" s="279" t="s">
        <v>546</v>
      </c>
      <c r="B1496" s="291" t="s">
        <v>58</v>
      </c>
      <c r="C1496" s="158">
        <v>1</v>
      </c>
      <c r="D1496" s="158">
        <v>34</v>
      </c>
      <c r="E1496" s="292">
        <f aca="true" t="shared" si="149" ref="E1496:E1502">(C1496*D1496)/1000</f>
        <v>0.034</v>
      </c>
      <c r="F1496" s="158">
        <v>1</v>
      </c>
      <c r="G1496" s="158">
        <v>30</v>
      </c>
      <c r="H1496" s="292">
        <f aca="true" t="shared" si="150" ref="H1496:H1502">(F1496*G1496)/1000</f>
        <v>0.03</v>
      </c>
      <c r="I1496" s="158"/>
      <c r="J1496" s="158"/>
      <c r="K1496" s="292">
        <f aca="true" t="shared" si="151" ref="K1496:K1502">(I1496*J1496)/1000</f>
        <v>0</v>
      </c>
      <c r="L1496" s="158"/>
      <c r="M1496" s="158"/>
      <c r="N1496" s="292">
        <f aca="true" t="shared" si="152" ref="N1496:N1502">(L1496*M1496)/1000</f>
        <v>0</v>
      </c>
      <c r="O1496" s="288">
        <f aca="true" t="shared" si="153" ref="O1496:O1502">SUM(E1496,H1496,K1496,N1496)</f>
        <v>0.064</v>
      </c>
    </row>
    <row r="1497" spans="1:15" ht="12.75">
      <c r="A1497" s="279" t="s">
        <v>547</v>
      </c>
      <c r="B1497" s="291" t="s">
        <v>58</v>
      </c>
      <c r="C1497" s="158">
        <v>5</v>
      </c>
      <c r="D1497" s="158">
        <v>30</v>
      </c>
      <c r="E1497" s="292">
        <f t="shared" si="149"/>
        <v>0.15</v>
      </c>
      <c r="F1497" s="158">
        <v>2</v>
      </c>
      <c r="G1497" s="158">
        <v>30</v>
      </c>
      <c r="H1497" s="292">
        <f t="shared" si="150"/>
        <v>0.06</v>
      </c>
      <c r="I1497" s="158">
        <v>1</v>
      </c>
      <c r="J1497" s="158">
        <v>30</v>
      </c>
      <c r="K1497" s="292">
        <f t="shared" si="151"/>
        <v>0.03</v>
      </c>
      <c r="L1497" s="158">
        <v>5</v>
      </c>
      <c r="M1497" s="158">
        <v>25</v>
      </c>
      <c r="N1497" s="292">
        <f t="shared" si="152"/>
        <v>0.125</v>
      </c>
      <c r="O1497" s="288">
        <f t="shared" si="153"/>
        <v>0.365</v>
      </c>
    </row>
    <row r="1498" spans="1:15" ht="12.75">
      <c r="A1498" s="279" t="s">
        <v>548</v>
      </c>
      <c r="B1498" s="291" t="s">
        <v>58</v>
      </c>
      <c r="C1498" s="158">
        <v>5</v>
      </c>
      <c r="D1498" s="158">
        <v>20</v>
      </c>
      <c r="E1498" s="292">
        <f t="shared" si="149"/>
        <v>0.1</v>
      </c>
      <c r="F1498" s="158">
        <v>2</v>
      </c>
      <c r="G1498" s="158">
        <v>20</v>
      </c>
      <c r="H1498" s="292">
        <f t="shared" si="150"/>
        <v>0.04</v>
      </c>
      <c r="I1498" s="158">
        <v>1</v>
      </c>
      <c r="J1498" s="158">
        <v>15</v>
      </c>
      <c r="K1498" s="292">
        <f t="shared" si="151"/>
        <v>0.015</v>
      </c>
      <c r="L1498" s="158">
        <v>5</v>
      </c>
      <c r="M1498" s="158">
        <v>20</v>
      </c>
      <c r="N1498" s="292">
        <f t="shared" si="152"/>
        <v>0.1</v>
      </c>
      <c r="O1498" s="288">
        <f t="shared" si="153"/>
        <v>0.255</v>
      </c>
    </row>
    <row r="1499" spans="1:15" ht="12.75">
      <c r="A1499" s="279" t="s">
        <v>549</v>
      </c>
      <c r="B1499" s="291" t="s">
        <v>58</v>
      </c>
      <c r="C1499" s="158">
        <v>8</v>
      </c>
      <c r="D1499" s="158">
        <v>30</v>
      </c>
      <c r="E1499" s="292">
        <f t="shared" si="149"/>
        <v>0.24</v>
      </c>
      <c r="F1499" s="158">
        <v>4</v>
      </c>
      <c r="G1499" s="158">
        <v>22</v>
      </c>
      <c r="H1499" s="292">
        <f t="shared" si="150"/>
        <v>0.088</v>
      </c>
      <c r="I1499" s="158">
        <v>2</v>
      </c>
      <c r="J1499" s="158">
        <v>22</v>
      </c>
      <c r="K1499" s="292">
        <f t="shared" si="151"/>
        <v>0.044</v>
      </c>
      <c r="L1499" s="158">
        <v>8</v>
      </c>
      <c r="M1499" s="158">
        <v>25</v>
      </c>
      <c r="N1499" s="292">
        <f t="shared" si="152"/>
        <v>0.2</v>
      </c>
      <c r="O1499" s="288">
        <f t="shared" si="153"/>
        <v>0.572</v>
      </c>
    </row>
    <row r="1500" spans="1:15" ht="12.75">
      <c r="A1500" s="279" t="s">
        <v>550</v>
      </c>
      <c r="B1500" s="291" t="s">
        <v>58</v>
      </c>
      <c r="C1500" s="158"/>
      <c r="D1500" s="158"/>
      <c r="E1500" s="292">
        <f t="shared" si="149"/>
        <v>0</v>
      </c>
      <c r="F1500" s="158"/>
      <c r="G1500" s="158"/>
      <c r="H1500" s="292">
        <f t="shared" si="150"/>
        <v>0</v>
      </c>
      <c r="I1500" s="158"/>
      <c r="J1500" s="158"/>
      <c r="K1500" s="292">
        <f t="shared" si="151"/>
        <v>0</v>
      </c>
      <c r="L1500" s="158"/>
      <c r="M1500" s="158"/>
      <c r="N1500" s="292">
        <f t="shared" si="152"/>
        <v>0</v>
      </c>
      <c r="O1500" s="288">
        <f t="shared" si="153"/>
        <v>0</v>
      </c>
    </row>
    <row r="1501" spans="1:15" ht="12.75">
      <c r="A1501" s="279" t="s">
        <v>551</v>
      </c>
      <c r="B1501" s="291" t="s">
        <v>58</v>
      </c>
      <c r="C1501" s="158"/>
      <c r="D1501" s="158"/>
      <c r="E1501" s="292">
        <f t="shared" si="149"/>
        <v>0</v>
      </c>
      <c r="F1501" s="158">
        <v>4</v>
      </c>
      <c r="G1501" s="158">
        <v>100</v>
      </c>
      <c r="H1501" s="292">
        <f t="shared" si="150"/>
        <v>0.4</v>
      </c>
      <c r="I1501" s="158"/>
      <c r="J1501" s="158"/>
      <c r="K1501" s="292">
        <f t="shared" si="151"/>
        <v>0</v>
      </c>
      <c r="L1501" s="158"/>
      <c r="M1501" s="158"/>
      <c r="N1501" s="292">
        <f t="shared" si="152"/>
        <v>0</v>
      </c>
      <c r="O1501" s="288">
        <f t="shared" si="153"/>
        <v>0.4</v>
      </c>
    </row>
    <row r="1502" spans="1:15" ht="12.75">
      <c r="A1502" s="279" t="s">
        <v>552</v>
      </c>
      <c r="B1502" s="291" t="s">
        <v>58</v>
      </c>
      <c r="C1502" s="158"/>
      <c r="D1502" s="158"/>
      <c r="E1502" s="292">
        <f t="shared" si="149"/>
        <v>0</v>
      </c>
      <c r="F1502" s="158">
        <v>3</v>
      </c>
      <c r="G1502" s="158">
        <v>100</v>
      </c>
      <c r="H1502" s="292">
        <f t="shared" si="150"/>
        <v>0.3</v>
      </c>
      <c r="I1502" s="158"/>
      <c r="J1502" s="158"/>
      <c r="K1502" s="292">
        <f t="shared" si="151"/>
        <v>0</v>
      </c>
      <c r="L1502" s="158"/>
      <c r="M1502" s="158"/>
      <c r="N1502" s="292">
        <f t="shared" si="152"/>
        <v>0</v>
      </c>
      <c r="O1502" s="288">
        <f t="shared" si="153"/>
        <v>0.3</v>
      </c>
    </row>
    <row r="1503" spans="1:15" ht="12.75">
      <c r="A1503" s="279"/>
      <c r="B1503" s="291"/>
      <c r="C1503" s="16"/>
      <c r="D1503" s="16"/>
      <c r="E1503" s="281"/>
      <c r="F1503" s="16"/>
      <c r="G1503" s="16"/>
      <c r="H1503" s="281"/>
      <c r="I1503" s="16"/>
      <c r="J1503" s="16"/>
      <c r="K1503" s="281"/>
      <c r="L1503" s="16"/>
      <c r="M1503" s="16"/>
      <c r="N1503" s="281"/>
      <c r="O1503" s="288"/>
    </row>
    <row r="1504" spans="1:15" ht="12.75">
      <c r="A1504" s="285" t="s">
        <v>553</v>
      </c>
      <c r="B1504" s="157"/>
      <c r="C1504" s="157"/>
      <c r="D1504" s="157"/>
      <c r="E1504" s="286">
        <f>SUM(E1496:E1502)</f>
        <v>0.524</v>
      </c>
      <c r="F1504" s="157"/>
      <c r="G1504" s="157"/>
      <c r="H1504" s="286">
        <f>SUM(H1496:H1502)</f>
        <v>0.9179999999999999</v>
      </c>
      <c r="I1504" s="157"/>
      <c r="J1504" s="157"/>
      <c r="K1504" s="286">
        <f>SUM(K1496:K1502)</f>
        <v>0.089</v>
      </c>
      <c r="L1504" s="157"/>
      <c r="M1504" s="157"/>
      <c r="N1504" s="286">
        <f>SUM(N1496:N1502)</f>
        <v>0.42500000000000004</v>
      </c>
      <c r="O1504" s="288">
        <f>SUM(E1504,H1504,K1504,N1504)</f>
        <v>1.956</v>
      </c>
    </row>
    <row r="1505" spans="1:15" ht="12.75">
      <c r="A1505" s="285"/>
      <c r="B1505" s="157"/>
      <c r="C1505" s="157"/>
      <c r="D1505" s="157"/>
      <c r="E1505" s="285"/>
      <c r="F1505" s="157"/>
      <c r="G1505" s="157"/>
      <c r="H1505" s="285"/>
      <c r="I1505" s="157"/>
      <c r="J1505" s="157"/>
      <c r="K1505" s="285"/>
      <c r="L1505" s="157"/>
      <c r="M1505" s="157"/>
      <c r="N1505" s="285"/>
      <c r="O1505" s="294"/>
    </row>
    <row r="1506" spans="1:15" ht="12.75">
      <c r="A1506" s="296" t="s">
        <v>59</v>
      </c>
      <c r="B1506" s="167" t="s">
        <v>169</v>
      </c>
      <c r="C1506" s="297">
        <v>8</v>
      </c>
      <c r="D1506" s="297">
        <v>25</v>
      </c>
      <c r="E1506" s="292">
        <f>(C1506*D1506)/1000</f>
        <v>0.2</v>
      </c>
      <c r="F1506" s="297">
        <v>6</v>
      </c>
      <c r="G1506" s="297">
        <v>25</v>
      </c>
      <c r="H1506" s="292">
        <f>(F1506*G1506)/1000</f>
        <v>0.15</v>
      </c>
      <c r="I1506" s="297">
        <v>1.5</v>
      </c>
      <c r="J1506" s="297">
        <v>25</v>
      </c>
      <c r="K1506" s="292">
        <f>(I1506*J1506)/1000</f>
        <v>0.0375</v>
      </c>
      <c r="L1506" s="298">
        <v>9.5</v>
      </c>
      <c r="M1506" s="299">
        <v>25</v>
      </c>
      <c r="N1506" s="292">
        <f>(L1506*M1506)/1000</f>
        <v>0.2375</v>
      </c>
      <c r="O1506" s="288">
        <f>SUM(E1506,H1506,K1506,N1506)</f>
        <v>0.625</v>
      </c>
    </row>
    <row r="1507" spans="1:15" ht="12.75">
      <c r="A1507" s="296"/>
      <c r="B1507" s="167"/>
      <c r="C1507" s="52"/>
      <c r="D1507" s="52"/>
      <c r="E1507" s="281"/>
      <c r="F1507" s="52"/>
      <c r="G1507" s="52"/>
      <c r="H1507" s="281"/>
      <c r="I1507" s="52"/>
      <c r="J1507" s="52"/>
      <c r="K1507" s="281"/>
      <c r="L1507" s="155"/>
      <c r="M1507" s="155"/>
      <c r="N1507" s="300"/>
      <c r="O1507" s="301"/>
    </row>
    <row r="1508" spans="1:15" ht="21">
      <c r="A1508" s="167" t="s">
        <v>60</v>
      </c>
      <c r="B1508" s="167"/>
      <c r="C1508" s="52"/>
      <c r="D1508" s="52"/>
      <c r="E1508" s="302">
        <v>0.25</v>
      </c>
      <c r="F1508" s="303"/>
      <c r="G1508" s="303"/>
      <c r="H1508" s="302">
        <v>0.25</v>
      </c>
      <c r="I1508" s="303"/>
      <c r="J1508" s="303"/>
      <c r="K1508" s="302">
        <v>0.25</v>
      </c>
      <c r="L1508" s="304"/>
      <c r="M1508" s="304"/>
      <c r="N1508" s="304">
        <v>0.25</v>
      </c>
      <c r="O1508" s="305">
        <f>SUM(E1508,H1508,K1508,N1508)</f>
        <v>1</v>
      </c>
    </row>
    <row r="1509" spans="1:15" ht="12.75">
      <c r="A1509" s="362" t="s">
        <v>61</v>
      </c>
      <c r="B1509" s="363"/>
      <c r="C1509" s="363"/>
      <c r="D1509" s="364"/>
      <c r="E1509" s="158"/>
      <c r="F1509" s="158"/>
      <c r="G1509" s="158"/>
      <c r="H1509" s="158"/>
      <c r="I1509" s="158"/>
      <c r="J1509" s="158"/>
      <c r="K1509" s="158"/>
      <c r="L1509" s="158"/>
      <c r="M1509" s="158"/>
      <c r="N1509" s="158"/>
      <c r="O1509" s="158"/>
    </row>
    <row r="1510" spans="1:15" ht="22.5">
      <c r="A1510" s="52" t="s">
        <v>62</v>
      </c>
      <c r="B1510" s="167" t="s">
        <v>63</v>
      </c>
      <c r="C1510" s="297">
        <v>2.97</v>
      </c>
      <c r="D1510" s="297">
        <v>4.38</v>
      </c>
      <c r="E1510" s="302">
        <f>C1510*D1510</f>
        <v>13.008600000000001</v>
      </c>
      <c r="F1510" s="297">
        <v>1.98</v>
      </c>
      <c r="G1510" s="297">
        <v>4.38</v>
      </c>
      <c r="H1510" s="302">
        <f>F1510*G1510</f>
        <v>8.6724</v>
      </c>
      <c r="I1510" s="297">
        <v>1.19</v>
      </c>
      <c r="J1510" s="297">
        <v>4.39</v>
      </c>
      <c r="K1510" s="302">
        <f>I1510*J1510</f>
        <v>5.224099999999999</v>
      </c>
      <c r="L1510" s="307">
        <v>3.76</v>
      </c>
      <c r="M1510" s="303">
        <v>4.37</v>
      </c>
      <c r="N1510" s="302">
        <f>L1510*M1510</f>
        <v>16.4312</v>
      </c>
      <c r="O1510" s="308">
        <f>E1510+H1510+K1510+N1510</f>
        <v>43.3363</v>
      </c>
    </row>
    <row r="1511" spans="1:15" ht="22.5">
      <c r="A1511" s="52" t="s">
        <v>64</v>
      </c>
      <c r="B1511" s="167" t="s">
        <v>65</v>
      </c>
      <c r="C1511" s="297"/>
      <c r="D1511" s="297">
        <v>2.222</v>
      </c>
      <c r="E1511" s="302">
        <f>C1511*D1511</f>
        <v>0</v>
      </c>
      <c r="F1511" s="297"/>
      <c r="G1511" s="297">
        <v>2.222</v>
      </c>
      <c r="H1511" s="302">
        <f>F1511*G1511</f>
        <v>0</v>
      </c>
      <c r="I1511" s="297"/>
      <c r="J1511" s="297"/>
      <c r="K1511" s="302">
        <f>I1511*J1511</f>
        <v>0</v>
      </c>
      <c r="L1511" s="307"/>
      <c r="M1511" s="303">
        <v>2.222</v>
      </c>
      <c r="N1511" s="302">
        <f>L1511*M1511</f>
        <v>0</v>
      </c>
      <c r="O1511" s="308">
        <f>E1511+H1511+K1511+N1511</f>
        <v>0</v>
      </c>
    </row>
    <row r="1512" spans="1:15" ht="45">
      <c r="A1512" s="52" t="s">
        <v>66</v>
      </c>
      <c r="B1512" s="167" t="s">
        <v>65</v>
      </c>
      <c r="C1512" s="297"/>
      <c r="D1512" s="297"/>
      <c r="E1512" s="302">
        <f>C1512*D1512</f>
        <v>0</v>
      </c>
      <c r="F1512" s="297"/>
      <c r="G1512" s="297"/>
      <c r="H1512" s="302">
        <f>F1512*G1512</f>
        <v>0</v>
      </c>
      <c r="I1512" s="297"/>
      <c r="J1512" s="297"/>
      <c r="K1512" s="302">
        <f>I1512*J1512</f>
        <v>0</v>
      </c>
      <c r="L1512" s="307"/>
      <c r="M1512" s="303"/>
      <c r="N1512" s="302">
        <f>L1512*M1512</f>
        <v>0</v>
      </c>
      <c r="O1512" s="308">
        <f>E1512+H1512+K1512+N1512</f>
        <v>0</v>
      </c>
    </row>
    <row r="1513" spans="1:15" ht="22.5">
      <c r="A1513" s="52" t="s">
        <v>67</v>
      </c>
      <c r="B1513" s="167" t="s">
        <v>32</v>
      </c>
      <c r="C1513" s="297">
        <v>52.72</v>
      </c>
      <c r="D1513" s="297">
        <v>0.03</v>
      </c>
      <c r="E1513" s="302">
        <f>C1513*D1513</f>
        <v>1.5816</v>
      </c>
      <c r="F1513" s="297">
        <v>52.72</v>
      </c>
      <c r="G1513" s="297">
        <v>0.03</v>
      </c>
      <c r="H1513" s="302">
        <f>F1513*G1513</f>
        <v>1.5816</v>
      </c>
      <c r="I1513" s="297">
        <v>52.72</v>
      </c>
      <c r="J1513" s="297">
        <v>0.03</v>
      </c>
      <c r="K1513" s="302">
        <f>I1513*J1513</f>
        <v>1.5816</v>
      </c>
      <c r="L1513" s="297">
        <v>52.72</v>
      </c>
      <c r="M1513" s="297">
        <v>0.029</v>
      </c>
      <c r="N1513" s="302">
        <f>L1513*M1513</f>
        <v>1.52888</v>
      </c>
      <c r="O1513" s="308">
        <f>E1513+H1513+K1513+N1513</f>
        <v>6.27368</v>
      </c>
    </row>
    <row r="1514" spans="1:15" ht="22.5">
      <c r="A1514" s="52" t="s">
        <v>68</v>
      </c>
      <c r="B1514" s="167" t="s">
        <v>32</v>
      </c>
      <c r="C1514" s="297"/>
      <c r="D1514" s="297">
        <v>0.0172</v>
      </c>
      <c r="E1514" s="302">
        <f>C1514*D1514</f>
        <v>0</v>
      </c>
      <c r="F1514" s="297"/>
      <c r="G1514" s="297">
        <v>0.0175</v>
      </c>
      <c r="H1514" s="302">
        <f>F1514*G1514</f>
        <v>0</v>
      </c>
      <c r="I1514" s="297"/>
      <c r="J1514" s="297">
        <v>0.0172</v>
      </c>
      <c r="K1514" s="302">
        <f>I1514*J1514</f>
        <v>0</v>
      </c>
      <c r="L1514" s="303"/>
      <c r="M1514" s="303">
        <v>0.017</v>
      </c>
      <c r="N1514" s="302">
        <f>L1514*M1514</f>
        <v>0</v>
      </c>
      <c r="O1514" s="308">
        <f>E1514+H1514+K1514+N1514</f>
        <v>0</v>
      </c>
    </row>
    <row r="1515" spans="1:15" ht="52.5">
      <c r="A1515" s="291" t="s">
        <v>69</v>
      </c>
      <c r="B1515" s="309" t="s">
        <v>1</v>
      </c>
      <c r="C1515" s="157"/>
      <c r="D1515" s="157"/>
      <c r="E1515" s="286">
        <f>E1510+E1511+E1512+E1513+E1514</f>
        <v>14.590200000000001</v>
      </c>
      <c r="F1515" s="286"/>
      <c r="G1515" s="286"/>
      <c r="H1515" s="286">
        <f>H1510+H1511+H1512+H1513+H1514</f>
        <v>10.254</v>
      </c>
      <c r="I1515" s="286"/>
      <c r="J1515" s="286"/>
      <c r="K1515" s="286">
        <f>K1510+K1511+K1512+K1513+K1514</f>
        <v>6.805699999999999</v>
      </c>
      <c r="L1515" s="286"/>
      <c r="M1515" s="286"/>
      <c r="N1515" s="286">
        <f>N1510+N1511+N1512+N1513+N1514</f>
        <v>17.96008</v>
      </c>
      <c r="O1515" s="286">
        <f>O1510+O1511+O1512+O1513+O1514</f>
        <v>49.60998</v>
      </c>
    </row>
    <row r="1516" spans="1:15" ht="12.75">
      <c r="A1516" s="352" t="s">
        <v>554</v>
      </c>
      <c r="B1516" s="365"/>
      <c r="C1516" s="365"/>
      <c r="D1516" s="365"/>
      <c r="E1516" s="365"/>
      <c r="F1516" s="365"/>
      <c r="G1516" s="365"/>
      <c r="H1516" s="365"/>
      <c r="I1516" s="365"/>
      <c r="J1516" s="365"/>
      <c r="K1516" s="365"/>
      <c r="L1516" s="365"/>
      <c r="M1516" s="365"/>
      <c r="N1516" s="365"/>
      <c r="O1516" s="366"/>
    </row>
    <row r="1517" spans="1:15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</row>
    <row r="1518" spans="1:15" ht="12.75">
      <c r="A1518" s="167" t="s">
        <v>70</v>
      </c>
      <c r="B1518" s="167" t="s">
        <v>32</v>
      </c>
      <c r="C1518" s="297">
        <v>89.4</v>
      </c>
      <c r="D1518" s="297">
        <v>1.235</v>
      </c>
      <c r="E1518" s="302">
        <f>C1518*D1518</f>
        <v>110.40900000000002</v>
      </c>
      <c r="F1518" s="297">
        <v>18.81</v>
      </c>
      <c r="G1518" s="297">
        <v>1.235</v>
      </c>
      <c r="H1518" s="302">
        <f>F1518*G1518</f>
        <v>23.23035</v>
      </c>
      <c r="I1518" s="297"/>
      <c r="J1518" s="297"/>
      <c r="K1518" s="302">
        <f>I1518*J1518</f>
        <v>0</v>
      </c>
      <c r="L1518" s="307">
        <v>61</v>
      </c>
      <c r="M1518" s="303">
        <v>1.236</v>
      </c>
      <c r="N1518" s="302">
        <f>L1518*M1518</f>
        <v>75.396</v>
      </c>
      <c r="O1518" s="308">
        <f>E1518+H1518+K1518+N1518</f>
        <v>209.03535000000005</v>
      </c>
    </row>
    <row r="1519" spans="1:15" ht="12.75">
      <c r="A1519" s="167" t="s">
        <v>71</v>
      </c>
      <c r="B1519" s="167" t="s">
        <v>141</v>
      </c>
      <c r="C1519" s="297"/>
      <c r="D1519" s="297"/>
      <c r="E1519" s="302">
        <f>C1519*D1519</f>
        <v>0</v>
      </c>
      <c r="F1519" s="297"/>
      <c r="G1519" s="297"/>
      <c r="H1519" s="302">
        <f>F1519*G1519</f>
        <v>0</v>
      </c>
      <c r="I1519" s="297"/>
      <c r="J1519" s="297"/>
      <c r="K1519" s="302">
        <f>I1519*J1519</f>
        <v>0</v>
      </c>
      <c r="L1519" s="307"/>
      <c r="M1519" s="303"/>
      <c r="N1519" s="302">
        <f>L1519*M1519</f>
        <v>0</v>
      </c>
      <c r="O1519" s="308">
        <f>E1519+H1519+K1519+N1519</f>
        <v>0</v>
      </c>
    </row>
    <row r="1520" spans="1:15" ht="12.75">
      <c r="A1520" s="167"/>
      <c r="B1520" s="167"/>
      <c r="C1520" s="297"/>
      <c r="D1520" s="297"/>
      <c r="E1520" s="302"/>
      <c r="F1520" s="297"/>
      <c r="G1520" s="297"/>
      <c r="H1520" s="302"/>
      <c r="I1520" s="297"/>
      <c r="J1520" s="297"/>
      <c r="K1520" s="302"/>
      <c r="L1520" s="307"/>
      <c r="M1520" s="307"/>
      <c r="N1520" s="302"/>
      <c r="O1520" s="308"/>
    </row>
    <row r="1521" spans="1:15" ht="21">
      <c r="A1521" s="167" t="s">
        <v>619</v>
      </c>
      <c r="B1521" s="167"/>
      <c r="C1521" s="297"/>
      <c r="D1521" s="297"/>
      <c r="E1521" s="302">
        <f>SUM(E1518:E1520)</f>
        <v>110.40900000000002</v>
      </c>
      <c r="F1521" s="297"/>
      <c r="G1521" s="297"/>
      <c r="H1521" s="302">
        <f>SUM(H1518:H1520)</f>
        <v>23.23035</v>
      </c>
      <c r="I1521" s="297"/>
      <c r="J1521" s="297"/>
      <c r="K1521" s="302">
        <f>SUM(K1518:K1520)</f>
        <v>0</v>
      </c>
      <c r="L1521" s="307"/>
      <c r="M1521" s="307"/>
      <c r="N1521" s="302">
        <f>SUM(N1518:N1520)</f>
        <v>75.396</v>
      </c>
      <c r="O1521" s="308">
        <f>SUM(O1518:O1520)</f>
        <v>209.03535000000005</v>
      </c>
    </row>
    <row r="1522" spans="1:15" ht="12.75">
      <c r="A1522" s="167"/>
      <c r="B1522" s="167"/>
      <c r="C1522" s="167"/>
      <c r="D1522" s="167"/>
      <c r="E1522" s="310"/>
      <c r="F1522" s="167"/>
      <c r="G1522" s="167"/>
      <c r="H1522" s="167"/>
      <c r="I1522" s="167"/>
      <c r="J1522" s="167"/>
      <c r="K1522" s="310"/>
      <c r="L1522" s="310"/>
      <c r="M1522" s="310"/>
      <c r="N1522" s="310"/>
      <c r="O1522" s="311"/>
    </row>
    <row r="1523" spans="1:15" ht="12.75">
      <c r="A1523" s="167" t="s">
        <v>560</v>
      </c>
      <c r="B1523" s="167" t="s">
        <v>561</v>
      </c>
      <c r="C1523" s="52"/>
      <c r="D1523" s="52"/>
      <c r="E1523" s="302">
        <v>20</v>
      </c>
      <c r="F1523" s="160"/>
      <c r="G1523" s="160"/>
      <c r="H1523" s="168"/>
      <c r="I1523" s="160"/>
      <c r="J1523" s="160"/>
      <c r="K1523" s="168"/>
      <c r="L1523" s="160"/>
      <c r="M1523" s="160"/>
      <c r="N1523" s="168"/>
      <c r="O1523" s="308">
        <f>E1523+H1523+K1523+N1523</f>
        <v>20</v>
      </c>
    </row>
    <row r="1524" spans="1:15" ht="12.75">
      <c r="A1524" s="167"/>
      <c r="B1524" s="167"/>
      <c r="C1524" s="52"/>
      <c r="D1524" s="52"/>
      <c r="E1524" s="302"/>
      <c r="F1524" s="52"/>
      <c r="G1524" s="52"/>
      <c r="H1524" s="52"/>
      <c r="I1524" s="52"/>
      <c r="J1524" s="52"/>
      <c r="K1524" s="52"/>
      <c r="L1524" s="52"/>
      <c r="M1524" s="52"/>
      <c r="N1524" s="52"/>
      <c r="O1524" s="316"/>
    </row>
    <row r="1525" spans="1:15" ht="21">
      <c r="A1525" s="167" t="s">
        <v>562</v>
      </c>
      <c r="B1525" s="167"/>
      <c r="C1525" s="167"/>
      <c r="D1525" s="167"/>
      <c r="E1525" s="310"/>
      <c r="F1525" s="167"/>
      <c r="G1525" s="167"/>
      <c r="H1525" s="310"/>
      <c r="I1525" s="167"/>
      <c r="J1525" s="167"/>
      <c r="K1525" s="310"/>
      <c r="L1525" s="310"/>
      <c r="M1525" s="310"/>
      <c r="N1525" s="310"/>
      <c r="O1525" s="157"/>
    </row>
    <row r="1526" spans="1:15" ht="12.75">
      <c r="A1526" s="52" t="s">
        <v>563</v>
      </c>
      <c r="B1526" s="167" t="s">
        <v>333</v>
      </c>
      <c r="C1526" s="297"/>
      <c r="D1526" s="297"/>
      <c r="E1526" s="292">
        <f aca="true" t="shared" si="154" ref="E1526:E1531">(C1526*D1526)/1000</f>
        <v>0</v>
      </c>
      <c r="F1526" s="297"/>
      <c r="G1526" s="297"/>
      <c r="H1526" s="292">
        <f aca="true" t="shared" si="155" ref="H1526:H1531">(F1526*G1526)/1000</f>
        <v>0</v>
      </c>
      <c r="I1526" s="297">
        <v>80</v>
      </c>
      <c r="J1526" s="297">
        <v>80</v>
      </c>
      <c r="K1526" s="292">
        <f aca="true" t="shared" si="156" ref="K1526:K1531">(I1526*J1526)/1000</f>
        <v>6.4</v>
      </c>
      <c r="L1526" s="298"/>
      <c r="M1526" s="298"/>
      <c r="N1526" s="292">
        <f aca="true" t="shared" si="157" ref="N1526:N1531">(L1526*M1526)/1000</f>
        <v>0</v>
      </c>
      <c r="O1526" s="308">
        <f aca="true" t="shared" si="158" ref="O1526:O1532">E1526+H1526+K1526+N1526</f>
        <v>6.4</v>
      </c>
    </row>
    <row r="1527" spans="1:15" ht="12.75">
      <c r="A1527" s="52" t="s">
        <v>565</v>
      </c>
      <c r="B1527" s="167" t="s">
        <v>333</v>
      </c>
      <c r="C1527" s="297"/>
      <c r="D1527" s="297"/>
      <c r="E1527" s="292">
        <f t="shared" si="154"/>
        <v>0</v>
      </c>
      <c r="F1527" s="297"/>
      <c r="G1527" s="297"/>
      <c r="H1527" s="292">
        <f t="shared" si="155"/>
        <v>0</v>
      </c>
      <c r="I1527" s="297">
        <v>10</v>
      </c>
      <c r="J1527" s="297">
        <v>100</v>
      </c>
      <c r="K1527" s="292">
        <f t="shared" si="156"/>
        <v>1</v>
      </c>
      <c r="L1527" s="298"/>
      <c r="M1527" s="298"/>
      <c r="N1527" s="292">
        <f t="shared" si="157"/>
        <v>0</v>
      </c>
      <c r="O1527" s="308">
        <f t="shared" si="158"/>
        <v>1</v>
      </c>
    </row>
    <row r="1528" spans="1:15" ht="12.75">
      <c r="A1528" s="52" t="s">
        <v>566</v>
      </c>
      <c r="B1528" s="167" t="s">
        <v>365</v>
      </c>
      <c r="C1528" s="297"/>
      <c r="D1528" s="297"/>
      <c r="E1528" s="292">
        <f t="shared" si="154"/>
        <v>0</v>
      </c>
      <c r="F1528" s="297"/>
      <c r="G1528" s="297"/>
      <c r="H1528" s="292">
        <f t="shared" si="155"/>
        <v>0</v>
      </c>
      <c r="I1528" s="297">
        <v>3</v>
      </c>
      <c r="J1528" s="297">
        <v>250</v>
      </c>
      <c r="K1528" s="292">
        <f t="shared" si="156"/>
        <v>0.75</v>
      </c>
      <c r="L1528" s="298"/>
      <c r="M1528" s="298"/>
      <c r="N1528" s="292">
        <f t="shared" si="157"/>
        <v>0</v>
      </c>
      <c r="O1528" s="308">
        <f t="shared" si="158"/>
        <v>0.75</v>
      </c>
    </row>
    <row r="1529" spans="1:15" ht="12.75">
      <c r="A1529" s="52" t="s">
        <v>567</v>
      </c>
      <c r="B1529" s="167" t="s">
        <v>333</v>
      </c>
      <c r="C1529" s="297"/>
      <c r="D1529" s="297"/>
      <c r="E1529" s="292">
        <f t="shared" si="154"/>
        <v>0</v>
      </c>
      <c r="F1529" s="297">
        <v>50</v>
      </c>
      <c r="G1529" s="297">
        <v>5</v>
      </c>
      <c r="H1529" s="292">
        <f t="shared" si="155"/>
        <v>0.25</v>
      </c>
      <c r="I1529" s="297"/>
      <c r="J1529" s="297"/>
      <c r="K1529" s="292">
        <f t="shared" si="156"/>
        <v>0</v>
      </c>
      <c r="L1529" s="298"/>
      <c r="M1529" s="298"/>
      <c r="N1529" s="292">
        <f t="shared" si="157"/>
        <v>0</v>
      </c>
      <c r="O1529" s="308">
        <f t="shared" si="158"/>
        <v>0.25</v>
      </c>
    </row>
    <row r="1530" spans="1:15" ht="22.5">
      <c r="A1530" s="52" t="s">
        <v>194</v>
      </c>
      <c r="B1530" s="167" t="s">
        <v>193</v>
      </c>
      <c r="C1530" s="297">
        <v>2</v>
      </c>
      <c r="D1530" s="297">
        <v>500</v>
      </c>
      <c r="E1530" s="292">
        <f t="shared" si="154"/>
        <v>1</v>
      </c>
      <c r="F1530" s="297"/>
      <c r="G1530" s="297"/>
      <c r="H1530" s="292">
        <f t="shared" si="155"/>
        <v>0</v>
      </c>
      <c r="I1530" s="297"/>
      <c r="J1530" s="297"/>
      <c r="K1530" s="292">
        <f t="shared" si="156"/>
        <v>0</v>
      </c>
      <c r="L1530" s="298">
        <v>2</v>
      </c>
      <c r="M1530" s="298">
        <v>500</v>
      </c>
      <c r="N1530" s="292">
        <f t="shared" si="157"/>
        <v>1</v>
      </c>
      <c r="O1530" s="308">
        <f t="shared" si="158"/>
        <v>2</v>
      </c>
    </row>
    <row r="1531" spans="1:15" ht="12.75">
      <c r="A1531" s="52" t="s">
        <v>192</v>
      </c>
      <c r="B1531" s="167" t="s">
        <v>193</v>
      </c>
      <c r="C1531" s="297"/>
      <c r="D1531" s="297"/>
      <c r="E1531" s="292">
        <f t="shared" si="154"/>
        <v>0</v>
      </c>
      <c r="F1531" s="297">
        <v>15</v>
      </c>
      <c r="G1531" s="297">
        <v>450</v>
      </c>
      <c r="H1531" s="292">
        <f t="shared" si="155"/>
        <v>6.75</v>
      </c>
      <c r="I1531" s="297"/>
      <c r="J1531" s="297"/>
      <c r="K1531" s="292">
        <f t="shared" si="156"/>
        <v>0</v>
      </c>
      <c r="L1531" s="298"/>
      <c r="M1531" s="298"/>
      <c r="N1531" s="292">
        <f t="shared" si="157"/>
        <v>0</v>
      </c>
      <c r="O1531" s="308">
        <f t="shared" si="158"/>
        <v>6.75</v>
      </c>
    </row>
    <row r="1532" spans="1:15" ht="33.75">
      <c r="A1532" s="143" t="s">
        <v>569</v>
      </c>
      <c r="B1532" s="167" t="s">
        <v>561</v>
      </c>
      <c r="C1532" s="167"/>
      <c r="D1532" s="167"/>
      <c r="E1532" s="312">
        <v>1</v>
      </c>
      <c r="F1532" s="313"/>
      <c r="G1532" s="313"/>
      <c r="H1532" s="312">
        <v>7</v>
      </c>
      <c r="I1532" s="313"/>
      <c r="J1532" s="313"/>
      <c r="K1532" s="312">
        <v>20</v>
      </c>
      <c r="L1532" s="312"/>
      <c r="M1532" s="312"/>
      <c r="N1532" s="312">
        <v>1</v>
      </c>
      <c r="O1532" s="308">
        <f t="shared" si="158"/>
        <v>29</v>
      </c>
    </row>
    <row r="1533" spans="1:15" ht="32.25">
      <c r="A1533" s="314" t="s">
        <v>78</v>
      </c>
      <c r="B1533" s="309" t="s">
        <v>1</v>
      </c>
      <c r="C1533" s="309"/>
      <c r="D1533" s="309"/>
      <c r="E1533" s="315">
        <f>SUM(E1526:E1532)</f>
        <v>2</v>
      </c>
      <c r="F1533" s="315"/>
      <c r="G1533" s="315"/>
      <c r="H1533" s="315">
        <f>SUM(H1526:H1532)</f>
        <v>14</v>
      </c>
      <c r="I1533" s="315"/>
      <c r="J1533" s="315"/>
      <c r="K1533" s="315">
        <f>SUM(K1526:K1532)</f>
        <v>28.15</v>
      </c>
      <c r="L1533" s="315"/>
      <c r="M1533" s="315"/>
      <c r="N1533" s="315">
        <f>SUM(N1526:N1532)</f>
        <v>2</v>
      </c>
      <c r="O1533" s="315">
        <f>SUM(O1526:O1532)</f>
        <v>46.15</v>
      </c>
    </row>
    <row r="1534" spans="1:15" ht="21">
      <c r="A1534" s="1" t="s">
        <v>79</v>
      </c>
      <c r="B1534" s="167"/>
      <c r="C1534" s="158"/>
      <c r="D1534" s="158"/>
      <c r="E1534" s="158"/>
      <c r="F1534" s="158"/>
      <c r="G1534" s="158"/>
      <c r="H1534" s="158"/>
      <c r="I1534" s="158"/>
      <c r="J1534" s="158"/>
      <c r="K1534" s="158"/>
      <c r="L1534" s="158"/>
      <c r="M1534" s="158"/>
      <c r="N1534" s="158"/>
      <c r="O1534" s="157"/>
    </row>
    <row r="1535" spans="1:15" ht="12.75">
      <c r="A1535" s="143"/>
      <c r="B1535" s="167" t="s">
        <v>561</v>
      </c>
      <c r="C1535" s="158"/>
      <c r="D1535" s="158"/>
      <c r="E1535" s="316"/>
      <c r="F1535" s="158"/>
      <c r="G1535" s="158"/>
      <c r="H1535" s="158"/>
      <c r="I1535" s="158"/>
      <c r="J1535" s="158"/>
      <c r="K1535" s="158"/>
      <c r="L1535" s="158"/>
      <c r="M1535" s="158"/>
      <c r="N1535" s="316"/>
      <c r="O1535" s="308">
        <f>E1535+H1535+K1535+N1535</f>
        <v>0</v>
      </c>
    </row>
    <row r="1536" spans="1:15" ht="31.5">
      <c r="A1536" s="1" t="s">
        <v>176</v>
      </c>
      <c r="B1536" s="317" t="s">
        <v>1</v>
      </c>
      <c r="C1536" s="158"/>
      <c r="D1536" s="158"/>
      <c r="E1536" s="286">
        <f>SUM(E1535:E1535)</f>
        <v>0</v>
      </c>
      <c r="F1536" s="104"/>
      <c r="G1536" s="104"/>
      <c r="H1536" s="292">
        <f>SUM(H1535:H1535)</f>
        <v>0</v>
      </c>
      <c r="I1536" s="104"/>
      <c r="J1536" s="104"/>
      <c r="K1536" s="318"/>
      <c r="L1536" s="318"/>
      <c r="M1536" s="318"/>
      <c r="N1536" s="318"/>
      <c r="O1536" s="315">
        <f>SUM(O1535:O1535)</f>
        <v>0</v>
      </c>
    </row>
    <row r="1537" spans="1:15" ht="12.75">
      <c r="A1537" s="352" t="s">
        <v>80</v>
      </c>
      <c r="B1537" s="363"/>
      <c r="C1537" s="363"/>
      <c r="D1537" s="363"/>
      <c r="E1537" s="364"/>
      <c r="F1537" s="158"/>
      <c r="G1537" s="158"/>
      <c r="H1537" s="158"/>
      <c r="I1537" s="158"/>
      <c r="J1537" s="158"/>
      <c r="K1537" s="158"/>
      <c r="L1537" s="158"/>
      <c r="M1537" s="158"/>
      <c r="N1537" s="158"/>
      <c r="O1537" s="158"/>
    </row>
    <row r="1538" spans="1:15" ht="12.75">
      <c r="A1538" s="319" t="s">
        <v>2</v>
      </c>
      <c r="B1538" s="280" t="s">
        <v>572</v>
      </c>
      <c r="C1538" s="306">
        <v>2</v>
      </c>
      <c r="D1538" s="104">
        <v>100</v>
      </c>
      <c r="E1538" s="292">
        <f aca="true" t="shared" si="159" ref="E1538:E1545">(C1538*D1538)/1000</f>
        <v>0.2</v>
      </c>
      <c r="F1538" s="306">
        <v>2</v>
      </c>
      <c r="G1538" s="104">
        <v>100</v>
      </c>
      <c r="H1538" s="292">
        <f aca="true" t="shared" si="160" ref="H1538:H1545">(F1538*G1538)/1000</f>
        <v>0.2</v>
      </c>
      <c r="I1538" s="306">
        <v>2</v>
      </c>
      <c r="J1538" s="104">
        <v>100</v>
      </c>
      <c r="K1538" s="292">
        <f aca="true" t="shared" si="161" ref="K1538:K1545">(I1538*J1538)/1000</f>
        <v>0.2</v>
      </c>
      <c r="L1538" s="306">
        <v>2</v>
      </c>
      <c r="M1538" s="104">
        <v>100</v>
      </c>
      <c r="N1538" s="292">
        <f aca="true" t="shared" si="162" ref="N1538:N1545">(L1538*M1538)/1000</f>
        <v>0.2</v>
      </c>
      <c r="O1538" s="308">
        <f aca="true" t="shared" si="163" ref="O1538:O1565">E1538+H1538+K1538+N1538</f>
        <v>0.8</v>
      </c>
    </row>
    <row r="1539" spans="1:15" ht="12.75">
      <c r="A1539" s="319" t="s">
        <v>573</v>
      </c>
      <c r="B1539" s="280" t="s">
        <v>9</v>
      </c>
      <c r="C1539" s="306">
        <v>1</v>
      </c>
      <c r="D1539" s="104">
        <v>100</v>
      </c>
      <c r="E1539" s="292">
        <f t="shared" si="159"/>
        <v>0.1</v>
      </c>
      <c r="F1539" s="306">
        <v>1</v>
      </c>
      <c r="G1539" s="104">
        <v>100</v>
      </c>
      <c r="H1539" s="292">
        <f t="shared" si="160"/>
        <v>0.1</v>
      </c>
      <c r="I1539" s="306"/>
      <c r="J1539" s="104"/>
      <c r="K1539" s="292">
        <f t="shared" si="161"/>
        <v>0</v>
      </c>
      <c r="L1539" s="306"/>
      <c r="M1539" s="104"/>
      <c r="N1539" s="292">
        <f t="shared" si="162"/>
        <v>0</v>
      </c>
      <c r="O1539" s="308">
        <f t="shared" si="163"/>
        <v>0.2</v>
      </c>
    </row>
    <row r="1540" spans="1:15" ht="12.75">
      <c r="A1540" s="319" t="s">
        <v>6</v>
      </c>
      <c r="B1540" s="280" t="s">
        <v>9</v>
      </c>
      <c r="C1540" s="306">
        <v>10</v>
      </c>
      <c r="D1540" s="104">
        <v>33</v>
      </c>
      <c r="E1540" s="292">
        <f t="shared" si="159"/>
        <v>0.33</v>
      </c>
      <c r="F1540" s="306"/>
      <c r="G1540" s="104"/>
      <c r="H1540" s="292">
        <f t="shared" si="160"/>
        <v>0</v>
      </c>
      <c r="I1540" s="306"/>
      <c r="J1540" s="104"/>
      <c r="K1540" s="292">
        <f t="shared" si="161"/>
        <v>0</v>
      </c>
      <c r="L1540" s="306"/>
      <c r="M1540" s="104"/>
      <c r="N1540" s="292">
        <f t="shared" si="162"/>
        <v>0</v>
      </c>
      <c r="O1540" s="308">
        <f t="shared" si="163"/>
        <v>0.33</v>
      </c>
    </row>
    <row r="1541" spans="1:15" ht="12.75">
      <c r="A1541" s="319" t="s">
        <v>574</v>
      </c>
      <c r="B1541" s="280" t="s">
        <v>572</v>
      </c>
      <c r="C1541" s="306">
        <v>10</v>
      </c>
      <c r="D1541" s="104">
        <v>10</v>
      </c>
      <c r="E1541" s="292">
        <f t="shared" si="159"/>
        <v>0.1</v>
      </c>
      <c r="F1541" s="306"/>
      <c r="G1541" s="104"/>
      <c r="H1541" s="292">
        <f t="shared" si="160"/>
        <v>0</v>
      </c>
      <c r="I1541" s="306"/>
      <c r="J1541" s="104"/>
      <c r="K1541" s="292">
        <f t="shared" si="161"/>
        <v>0</v>
      </c>
      <c r="L1541" s="306"/>
      <c r="M1541" s="104"/>
      <c r="N1541" s="292">
        <f t="shared" si="162"/>
        <v>0</v>
      </c>
      <c r="O1541" s="308">
        <f t="shared" si="163"/>
        <v>0.1</v>
      </c>
    </row>
    <row r="1542" spans="1:15" ht="12.75">
      <c r="A1542" s="319" t="s">
        <v>146</v>
      </c>
      <c r="B1542" s="280" t="s">
        <v>9</v>
      </c>
      <c r="C1542" s="306">
        <v>50</v>
      </c>
      <c r="D1542" s="104">
        <v>15</v>
      </c>
      <c r="E1542" s="292">
        <f t="shared" si="159"/>
        <v>0.75</v>
      </c>
      <c r="F1542" s="306"/>
      <c r="G1542" s="104"/>
      <c r="H1542" s="292">
        <f t="shared" si="160"/>
        <v>0</v>
      </c>
      <c r="I1542" s="306"/>
      <c r="J1542" s="104"/>
      <c r="K1542" s="292">
        <f t="shared" si="161"/>
        <v>0</v>
      </c>
      <c r="L1542" s="306"/>
      <c r="M1542" s="104"/>
      <c r="N1542" s="292">
        <f t="shared" si="162"/>
        <v>0</v>
      </c>
      <c r="O1542" s="308">
        <f t="shared" si="163"/>
        <v>0.75</v>
      </c>
    </row>
    <row r="1543" spans="1:15" ht="12.75">
      <c r="A1543" s="319" t="s">
        <v>576</v>
      </c>
      <c r="B1543" s="280" t="s">
        <v>577</v>
      </c>
      <c r="C1543" s="306">
        <v>10</v>
      </c>
      <c r="D1543" s="104">
        <v>8</v>
      </c>
      <c r="E1543" s="292">
        <f t="shared" si="159"/>
        <v>0.08</v>
      </c>
      <c r="F1543" s="306"/>
      <c r="G1543" s="104"/>
      <c r="H1543" s="292">
        <f t="shared" si="160"/>
        <v>0</v>
      </c>
      <c r="I1543" s="306"/>
      <c r="J1543" s="104"/>
      <c r="K1543" s="292">
        <f t="shared" si="161"/>
        <v>0</v>
      </c>
      <c r="L1543" s="306"/>
      <c r="M1543" s="104"/>
      <c r="N1543" s="292">
        <f t="shared" si="162"/>
        <v>0</v>
      </c>
      <c r="O1543" s="308">
        <f t="shared" si="163"/>
        <v>0.08</v>
      </c>
    </row>
    <row r="1544" spans="1:15" ht="12.75">
      <c r="A1544" s="319" t="s">
        <v>575</v>
      </c>
      <c r="B1544" s="280" t="s">
        <v>9</v>
      </c>
      <c r="C1544" s="306">
        <v>20</v>
      </c>
      <c r="D1544" s="104">
        <v>5</v>
      </c>
      <c r="E1544" s="292">
        <f t="shared" si="159"/>
        <v>0.1</v>
      </c>
      <c r="F1544" s="306"/>
      <c r="G1544" s="104"/>
      <c r="H1544" s="292">
        <f t="shared" si="160"/>
        <v>0</v>
      </c>
      <c r="I1544" s="306"/>
      <c r="J1544" s="104"/>
      <c r="K1544" s="292">
        <f t="shared" si="161"/>
        <v>0</v>
      </c>
      <c r="L1544" s="306"/>
      <c r="M1544" s="104"/>
      <c r="N1544" s="292">
        <f t="shared" si="162"/>
        <v>0</v>
      </c>
      <c r="O1544" s="308">
        <f t="shared" si="163"/>
        <v>0.1</v>
      </c>
    </row>
    <row r="1545" spans="1:15" ht="12.75">
      <c r="A1545" s="319" t="s">
        <v>210</v>
      </c>
      <c r="B1545" s="280" t="s">
        <v>9</v>
      </c>
      <c r="C1545" s="306">
        <v>5</v>
      </c>
      <c r="D1545" s="104">
        <v>20</v>
      </c>
      <c r="E1545" s="292">
        <f t="shared" si="159"/>
        <v>0.1</v>
      </c>
      <c r="F1545" s="306"/>
      <c r="G1545" s="104"/>
      <c r="H1545" s="292">
        <f t="shared" si="160"/>
        <v>0</v>
      </c>
      <c r="I1545" s="306"/>
      <c r="J1545" s="104"/>
      <c r="K1545" s="292">
        <f t="shared" si="161"/>
        <v>0</v>
      </c>
      <c r="L1545" s="306"/>
      <c r="M1545" s="104"/>
      <c r="N1545" s="292">
        <f t="shared" si="162"/>
        <v>0</v>
      </c>
      <c r="O1545" s="308">
        <f t="shared" si="163"/>
        <v>0.1</v>
      </c>
    </row>
    <row r="1546" spans="1:15" ht="33.75">
      <c r="A1546" s="319" t="s">
        <v>654</v>
      </c>
      <c r="B1546" s="280" t="s">
        <v>22</v>
      </c>
      <c r="C1546" s="306"/>
      <c r="D1546" s="104"/>
      <c r="E1546" s="292">
        <v>0.2</v>
      </c>
      <c r="F1546" s="306"/>
      <c r="G1546" s="104"/>
      <c r="H1546" s="292">
        <v>0.1</v>
      </c>
      <c r="I1546" s="306"/>
      <c r="J1546" s="104"/>
      <c r="K1546" s="292">
        <v>0.1</v>
      </c>
      <c r="L1546" s="306"/>
      <c r="M1546" s="104"/>
      <c r="N1546" s="292">
        <v>0.1</v>
      </c>
      <c r="O1546" s="308">
        <f t="shared" si="163"/>
        <v>0.5</v>
      </c>
    </row>
    <row r="1547" spans="1:15" ht="33.75">
      <c r="A1547" s="52" t="s">
        <v>580</v>
      </c>
      <c r="B1547" s="167" t="s">
        <v>581</v>
      </c>
      <c r="C1547" s="52"/>
      <c r="D1547" s="52"/>
      <c r="E1547" s="312">
        <v>3</v>
      </c>
      <c r="F1547" s="313"/>
      <c r="G1547" s="313"/>
      <c r="H1547" s="312">
        <v>0.5</v>
      </c>
      <c r="I1547" s="313"/>
      <c r="J1547" s="313"/>
      <c r="K1547" s="312">
        <v>0.5</v>
      </c>
      <c r="L1547" s="313"/>
      <c r="M1547" s="313"/>
      <c r="N1547" s="312">
        <v>1</v>
      </c>
      <c r="O1547" s="308">
        <f t="shared" si="163"/>
        <v>5</v>
      </c>
    </row>
    <row r="1548" spans="1:15" ht="31.5">
      <c r="A1548" s="1" t="s">
        <v>0</v>
      </c>
      <c r="B1548" s="167" t="s">
        <v>1</v>
      </c>
      <c r="C1548" s="157"/>
      <c r="D1548" s="157"/>
      <c r="E1548" s="286">
        <f>SUM(E1538:E1547)</f>
        <v>4.96</v>
      </c>
      <c r="F1548" s="157"/>
      <c r="G1548" s="157"/>
      <c r="H1548" s="286">
        <f>SUM(H1538:H1547)</f>
        <v>0.9</v>
      </c>
      <c r="I1548" s="157"/>
      <c r="J1548" s="157"/>
      <c r="K1548" s="286">
        <f>SUM(K1538:K1547)</f>
        <v>0.8</v>
      </c>
      <c r="L1548" s="311"/>
      <c r="M1548" s="311"/>
      <c r="N1548" s="286">
        <f>SUM(N1538:N1547)</f>
        <v>1.3</v>
      </c>
      <c r="O1548" s="308">
        <f t="shared" si="163"/>
        <v>7.96</v>
      </c>
    </row>
    <row r="1549" spans="1:15" ht="21">
      <c r="A1549" s="1" t="s">
        <v>7</v>
      </c>
      <c r="B1549" s="6"/>
      <c r="C1549" s="154"/>
      <c r="D1549" s="154"/>
      <c r="E1549" s="154"/>
      <c r="F1549" s="154"/>
      <c r="G1549" s="154"/>
      <c r="H1549" s="154"/>
      <c r="I1549" s="154"/>
      <c r="J1549" s="154"/>
      <c r="K1549" s="154"/>
      <c r="L1549" s="154"/>
      <c r="M1549" s="154"/>
      <c r="N1549" s="154"/>
      <c r="O1549" s="308">
        <f t="shared" si="163"/>
        <v>0</v>
      </c>
    </row>
    <row r="1550" spans="1:15" ht="12.75">
      <c r="A1550" s="16" t="s">
        <v>8</v>
      </c>
      <c r="B1550" s="280" t="s">
        <v>9</v>
      </c>
      <c r="C1550" s="320">
        <v>2</v>
      </c>
      <c r="D1550" s="320">
        <v>60</v>
      </c>
      <c r="E1550" s="292">
        <f aca="true" t="shared" si="164" ref="E1550:E1563">(C1550*D1550)/1000</f>
        <v>0.12</v>
      </c>
      <c r="F1550" s="320">
        <v>3</v>
      </c>
      <c r="G1550" s="320">
        <v>60</v>
      </c>
      <c r="H1550" s="292">
        <f aca="true" t="shared" si="165" ref="H1550:H1563">(F1550*G1550)/1000</f>
        <v>0.18</v>
      </c>
      <c r="I1550" s="320">
        <v>2</v>
      </c>
      <c r="J1550" s="320">
        <v>60</v>
      </c>
      <c r="K1550" s="292">
        <f aca="true" t="shared" si="166" ref="K1550:K1563">(I1550*J1550)/1000</f>
        <v>0.12</v>
      </c>
      <c r="L1550" s="320">
        <v>3</v>
      </c>
      <c r="M1550" s="320">
        <v>60</v>
      </c>
      <c r="N1550" s="292">
        <f aca="true" t="shared" si="167" ref="N1550:N1563">(L1550*M1550)/1000</f>
        <v>0.18</v>
      </c>
      <c r="O1550" s="308">
        <f t="shared" si="163"/>
        <v>0.6</v>
      </c>
    </row>
    <row r="1551" spans="1:15" ht="12.75">
      <c r="A1551" s="321" t="s">
        <v>10</v>
      </c>
      <c r="B1551" s="280" t="s">
        <v>9</v>
      </c>
      <c r="C1551" s="320">
        <v>2</v>
      </c>
      <c r="D1551" s="320">
        <v>15</v>
      </c>
      <c r="E1551" s="292">
        <f t="shared" si="164"/>
        <v>0.03</v>
      </c>
      <c r="F1551" s="320">
        <v>2</v>
      </c>
      <c r="G1551" s="320">
        <v>15</v>
      </c>
      <c r="H1551" s="292">
        <f t="shared" si="165"/>
        <v>0.03</v>
      </c>
      <c r="I1551" s="320">
        <v>2</v>
      </c>
      <c r="J1551" s="320">
        <v>15</v>
      </c>
      <c r="K1551" s="292">
        <f t="shared" si="166"/>
        <v>0.03</v>
      </c>
      <c r="L1551" s="320">
        <v>2</v>
      </c>
      <c r="M1551" s="320">
        <v>15</v>
      </c>
      <c r="N1551" s="292">
        <f t="shared" si="167"/>
        <v>0.03</v>
      </c>
      <c r="O1551" s="308">
        <f t="shared" si="163"/>
        <v>0.12</v>
      </c>
    </row>
    <row r="1552" spans="1:15" ht="22.5">
      <c r="A1552" s="321" t="s">
        <v>11</v>
      </c>
      <c r="B1552" s="280" t="s">
        <v>9</v>
      </c>
      <c r="C1552" s="320">
        <v>3</v>
      </c>
      <c r="D1552" s="320">
        <v>22</v>
      </c>
      <c r="E1552" s="292">
        <f t="shared" si="164"/>
        <v>0.066</v>
      </c>
      <c r="F1552" s="320">
        <v>3</v>
      </c>
      <c r="G1552" s="320">
        <v>22</v>
      </c>
      <c r="H1552" s="292">
        <f t="shared" si="165"/>
        <v>0.066</v>
      </c>
      <c r="I1552" s="320">
        <v>3</v>
      </c>
      <c r="J1552" s="320">
        <v>22</v>
      </c>
      <c r="K1552" s="292">
        <f t="shared" si="166"/>
        <v>0.066</v>
      </c>
      <c r="L1552" s="320">
        <v>3</v>
      </c>
      <c r="M1552" s="320">
        <v>22</v>
      </c>
      <c r="N1552" s="292">
        <f t="shared" si="167"/>
        <v>0.066</v>
      </c>
      <c r="O1552" s="308">
        <f t="shared" si="163"/>
        <v>0.264</v>
      </c>
    </row>
    <row r="1553" spans="1:15" ht="22.5">
      <c r="A1553" s="15" t="s">
        <v>583</v>
      </c>
      <c r="B1553" s="280" t="s">
        <v>9</v>
      </c>
      <c r="C1553" s="320">
        <v>5</v>
      </c>
      <c r="D1553" s="320">
        <v>65</v>
      </c>
      <c r="E1553" s="292">
        <f t="shared" si="164"/>
        <v>0.325</v>
      </c>
      <c r="F1553" s="320">
        <v>6</v>
      </c>
      <c r="G1553" s="320">
        <v>65</v>
      </c>
      <c r="H1553" s="292">
        <f t="shared" si="165"/>
        <v>0.39</v>
      </c>
      <c r="I1553" s="320">
        <v>2</v>
      </c>
      <c r="J1553" s="320">
        <v>65</v>
      </c>
      <c r="K1553" s="292">
        <f t="shared" si="166"/>
        <v>0.13</v>
      </c>
      <c r="L1553" s="320">
        <v>5</v>
      </c>
      <c r="M1553" s="320">
        <v>65</v>
      </c>
      <c r="N1553" s="292">
        <f t="shared" si="167"/>
        <v>0.325</v>
      </c>
      <c r="O1553" s="308">
        <f t="shared" si="163"/>
        <v>1.1700000000000002</v>
      </c>
    </row>
    <row r="1554" spans="1:15" ht="22.5">
      <c r="A1554" s="15" t="s">
        <v>587</v>
      </c>
      <c r="B1554" s="280" t="s">
        <v>9</v>
      </c>
      <c r="C1554" s="320">
        <v>2</v>
      </c>
      <c r="D1554" s="320">
        <v>55</v>
      </c>
      <c r="E1554" s="292">
        <f t="shared" si="164"/>
        <v>0.11</v>
      </c>
      <c r="F1554" s="320">
        <v>3</v>
      </c>
      <c r="G1554" s="320">
        <v>55</v>
      </c>
      <c r="H1554" s="292">
        <f t="shared" si="165"/>
        <v>0.165</v>
      </c>
      <c r="I1554" s="320">
        <v>2</v>
      </c>
      <c r="J1554" s="320">
        <v>55</v>
      </c>
      <c r="K1554" s="292">
        <f t="shared" si="166"/>
        <v>0.11</v>
      </c>
      <c r="L1554" s="320">
        <v>2</v>
      </c>
      <c r="M1554" s="320">
        <v>55</v>
      </c>
      <c r="N1554" s="292">
        <f t="shared" si="167"/>
        <v>0.11</v>
      </c>
      <c r="O1554" s="308">
        <f t="shared" si="163"/>
        <v>0.495</v>
      </c>
    </row>
    <row r="1555" spans="1:15" ht="12.75">
      <c r="A1555" s="15" t="s">
        <v>588</v>
      </c>
      <c r="B1555" s="280" t="s">
        <v>9</v>
      </c>
      <c r="C1555" s="320">
        <v>5</v>
      </c>
      <c r="D1555" s="320">
        <v>15</v>
      </c>
      <c r="E1555" s="292">
        <f t="shared" si="164"/>
        <v>0.075</v>
      </c>
      <c r="F1555" s="320">
        <v>6</v>
      </c>
      <c r="G1555" s="320">
        <v>15</v>
      </c>
      <c r="H1555" s="292">
        <f t="shared" si="165"/>
        <v>0.09</v>
      </c>
      <c r="I1555" s="320">
        <v>3</v>
      </c>
      <c r="J1555" s="320">
        <v>15</v>
      </c>
      <c r="K1555" s="292">
        <f t="shared" si="166"/>
        <v>0.045</v>
      </c>
      <c r="L1555" s="320">
        <v>5</v>
      </c>
      <c r="M1555" s="320">
        <v>15</v>
      </c>
      <c r="N1555" s="292">
        <f t="shared" si="167"/>
        <v>0.075</v>
      </c>
      <c r="O1555" s="308">
        <f t="shared" si="163"/>
        <v>0.285</v>
      </c>
    </row>
    <row r="1556" spans="1:15" ht="22.5">
      <c r="A1556" s="15" t="s">
        <v>589</v>
      </c>
      <c r="B1556" s="280" t="s">
        <v>9</v>
      </c>
      <c r="C1556" s="320">
        <v>1</v>
      </c>
      <c r="D1556" s="320">
        <v>20</v>
      </c>
      <c r="E1556" s="292">
        <f t="shared" si="164"/>
        <v>0.02</v>
      </c>
      <c r="F1556" s="320"/>
      <c r="G1556" s="320"/>
      <c r="H1556" s="292">
        <f t="shared" si="165"/>
        <v>0</v>
      </c>
      <c r="I1556" s="320">
        <v>1</v>
      </c>
      <c r="J1556" s="320">
        <v>20</v>
      </c>
      <c r="K1556" s="292">
        <f t="shared" si="166"/>
        <v>0.02</v>
      </c>
      <c r="L1556" s="320"/>
      <c r="M1556" s="320"/>
      <c r="N1556" s="292">
        <f t="shared" si="167"/>
        <v>0</v>
      </c>
      <c r="O1556" s="308">
        <f t="shared" si="163"/>
        <v>0.04</v>
      </c>
    </row>
    <row r="1557" spans="1:15" ht="12.75">
      <c r="A1557" s="16" t="s">
        <v>16</v>
      </c>
      <c r="B1557" s="280" t="s">
        <v>9</v>
      </c>
      <c r="C1557" s="320">
        <v>2</v>
      </c>
      <c r="D1557" s="320">
        <v>85</v>
      </c>
      <c r="E1557" s="292">
        <f t="shared" si="164"/>
        <v>0.17</v>
      </c>
      <c r="F1557" s="320">
        <v>2</v>
      </c>
      <c r="G1557" s="320">
        <v>85</v>
      </c>
      <c r="H1557" s="292">
        <f t="shared" si="165"/>
        <v>0.17</v>
      </c>
      <c r="I1557" s="320">
        <v>2</v>
      </c>
      <c r="J1557" s="320">
        <v>85</v>
      </c>
      <c r="K1557" s="292">
        <f t="shared" si="166"/>
        <v>0.17</v>
      </c>
      <c r="L1557" s="320">
        <v>2</v>
      </c>
      <c r="M1557" s="320">
        <v>85</v>
      </c>
      <c r="N1557" s="292">
        <f t="shared" si="167"/>
        <v>0.17</v>
      </c>
      <c r="O1557" s="308">
        <f t="shared" si="163"/>
        <v>0.68</v>
      </c>
    </row>
    <row r="1558" spans="1:15" ht="12.75">
      <c r="A1558" s="16" t="s">
        <v>18</v>
      </c>
      <c r="B1558" s="280" t="s">
        <v>9</v>
      </c>
      <c r="C1558" s="320">
        <v>25</v>
      </c>
      <c r="D1558" s="320">
        <v>12</v>
      </c>
      <c r="E1558" s="292">
        <f t="shared" si="164"/>
        <v>0.3</v>
      </c>
      <c r="F1558" s="320">
        <v>25</v>
      </c>
      <c r="G1558" s="320">
        <v>12</v>
      </c>
      <c r="H1558" s="292">
        <f t="shared" si="165"/>
        <v>0.3</v>
      </c>
      <c r="I1558" s="320">
        <v>25</v>
      </c>
      <c r="J1558" s="320">
        <v>12</v>
      </c>
      <c r="K1558" s="292">
        <f t="shared" si="166"/>
        <v>0.3</v>
      </c>
      <c r="L1558" s="320">
        <v>25</v>
      </c>
      <c r="M1558" s="320">
        <v>12</v>
      </c>
      <c r="N1558" s="292">
        <f t="shared" si="167"/>
        <v>0.3</v>
      </c>
      <c r="O1558" s="308">
        <f t="shared" si="163"/>
        <v>1.2</v>
      </c>
    </row>
    <row r="1559" spans="1:15" ht="12.75">
      <c r="A1559" s="16" t="s">
        <v>631</v>
      </c>
      <c r="B1559" s="280" t="s">
        <v>446</v>
      </c>
      <c r="C1559" s="320"/>
      <c r="D1559" s="320"/>
      <c r="E1559" s="322">
        <f t="shared" si="164"/>
        <v>0</v>
      </c>
      <c r="F1559" s="320"/>
      <c r="G1559" s="320"/>
      <c r="H1559" s="292">
        <f t="shared" si="165"/>
        <v>0</v>
      </c>
      <c r="I1559" s="320"/>
      <c r="J1559" s="320"/>
      <c r="K1559" s="292">
        <f t="shared" si="166"/>
        <v>0</v>
      </c>
      <c r="L1559" s="325"/>
      <c r="M1559" s="325"/>
      <c r="N1559" s="324">
        <f t="shared" si="167"/>
        <v>0</v>
      </c>
      <c r="O1559" s="308">
        <f t="shared" si="163"/>
        <v>0</v>
      </c>
    </row>
    <row r="1560" spans="1:15" ht="12.75">
      <c r="A1560" s="16" t="s">
        <v>590</v>
      </c>
      <c r="B1560" s="280" t="s">
        <v>9</v>
      </c>
      <c r="C1560" s="320"/>
      <c r="D1560" s="320"/>
      <c r="E1560" s="322">
        <f t="shared" si="164"/>
        <v>0</v>
      </c>
      <c r="F1560" s="320"/>
      <c r="G1560" s="320"/>
      <c r="H1560" s="292">
        <f t="shared" si="165"/>
        <v>0</v>
      </c>
      <c r="I1560" s="320">
        <v>2</v>
      </c>
      <c r="J1560" s="320">
        <v>450</v>
      </c>
      <c r="K1560" s="324">
        <f t="shared" si="166"/>
        <v>0.9</v>
      </c>
      <c r="L1560" s="325"/>
      <c r="M1560" s="325"/>
      <c r="N1560" s="324">
        <f t="shared" si="167"/>
        <v>0</v>
      </c>
      <c r="O1560" s="308">
        <f t="shared" si="163"/>
        <v>0.9</v>
      </c>
    </row>
    <row r="1561" spans="1:15" ht="12.75">
      <c r="A1561" s="16" t="s">
        <v>591</v>
      </c>
      <c r="B1561" s="280" t="s">
        <v>9</v>
      </c>
      <c r="C1561" s="320">
        <v>4</v>
      </c>
      <c r="D1561" s="320">
        <v>55</v>
      </c>
      <c r="E1561" s="322">
        <f t="shared" si="164"/>
        <v>0.22</v>
      </c>
      <c r="F1561" s="320"/>
      <c r="G1561" s="320"/>
      <c r="H1561" s="292">
        <f t="shared" si="165"/>
        <v>0</v>
      </c>
      <c r="I1561" s="320"/>
      <c r="J1561" s="320"/>
      <c r="K1561" s="324">
        <f t="shared" si="166"/>
        <v>0</v>
      </c>
      <c r="L1561" s="325">
        <v>4</v>
      </c>
      <c r="M1561" s="325">
        <v>55</v>
      </c>
      <c r="N1561" s="326">
        <f t="shared" si="167"/>
        <v>0.22</v>
      </c>
      <c r="O1561" s="308">
        <f t="shared" si="163"/>
        <v>0.44</v>
      </c>
    </row>
    <row r="1562" spans="1:15" ht="12.75">
      <c r="A1562" s="52" t="s">
        <v>592</v>
      </c>
      <c r="B1562" s="167" t="s">
        <v>9</v>
      </c>
      <c r="C1562" s="320"/>
      <c r="D1562" s="320"/>
      <c r="E1562" s="322">
        <f t="shared" si="164"/>
        <v>0</v>
      </c>
      <c r="F1562" s="16"/>
      <c r="G1562" s="16"/>
      <c r="H1562" s="292">
        <f t="shared" si="165"/>
        <v>0</v>
      </c>
      <c r="I1562" s="16">
        <v>20</v>
      </c>
      <c r="J1562" s="16">
        <v>30</v>
      </c>
      <c r="K1562" s="326">
        <f t="shared" si="166"/>
        <v>0.6</v>
      </c>
      <c r="L1562" s="156"/>
      <c r="M1562" s="156"/>
      <c r="N1562" s="326">
        <f t="shared" si="167"/>
        <v>0</v>
      </c>
      <c r="O1562" s="308">
        <f t="shared" si="163"/>
        <v>0.6</v>
      </c>
    </row>
    <row r="1563" spans="1:15" ht="12.75">
      <c r="A1563" s="52" t="s">
        <v>593</v>
      </c>
      <c r="B1563" s="6" t="s">
        <v>9</v>
      </c>
      <c r="C1563" s="320"/>
      <c r="D1563" s="320"/>
      <c r="E1563" s="308">
        <f t="shared" si="164"/>
        <v>0</v>
      </c>
      <c r="F1563" s="16"/>
      <c r="G1563" s="16"/>
      <c r="H1563" s="292">
        <f t="shared" si="165"/>
        <v>0</v>
      </c>
      <c r="I1563" s="16">
        <v>20</v>
      </c>
      <c r="J1563" s="16">
        <v>25</v>
      </c>
      <c r="K1563" s="324">
        <f t="shared" si="166"/>
        <v>0.5</v>
      </c>
      <c r="L1563" s="156"/>
      <c r="M1563" s="156"/>
      <c r="N1563" s="324">
        <f t="shared" si="167"/>
        <v>0</v>
      </c>
      <c r="O1563" s="308">
        <f t="shared" si="163"/>
        <v>0.5</v>
      </c>
    </row>
    <row r="1564" spans="1:15" ht="12.75">
      <c r="A1564" s="52" t="s">
        <v>13</v>
      </c>
      <c r="B1564" s="6" t="s">
        <v>9</v>
      </c>
      <c r="C1564" s="297">
        <v>2</v>
      </c>
      <c r="D1564" s="297">
        <v>120</v>
      </c>
      <c r="E1564" s="302">
        <f>(C1564*D1564)/1000</f>
        <v>0.24</v>
      </c>
      <c r="F1564" s="52"/>
      <c r="G1564" s="52"/>
      <c r="H1564" s="292">
        <f>(F1564*G1564)/1000</f>
        <v>0</v>
      </c>
      <c r="I1564" s="52">
        <v>2</v>
      </c>
      <c r="J1564" s="52">
        <v>120</v>
      </c>
      <c r="K1564" s="324">
        <f>(I1564*J1564)/1000</f>
        <v>0.24</v>
      </c>
      <c r="L1564" s="52"/>
      <c r="M1564" s="52"/>
      <c r="N1564" s="324">
        <f>(L1564*M1564)/1000</f>
        <v>0</v>
      </c>
      <c r="O1564" s="308">
        <f>E1564+H1564+K1564+N1564</f>
        <v>0.48</v>
      </c>
    </row>
    <row r="1565" spans="1:15" ht="33.75">
      <c r="A1565" s="52" t="s">
        <v>603</v>
      </c>
      <c r="B1565" s="6" t="s">
        <v>22</v>
      </c>
      <c r="C1565" s="297"/>
      <c r="D1565" s="297"/>
      <c r="E1565" s="302">
        <v>1</v>
      </c>
      <c r="F1565" s="52"/>
      <c r="G1565" s="52"/>
      <c r="H1565" s="292">
        <v>1</v>
      </c>
      <c r="I1565" s="52"/>
      <c r="J1565" s="52"/>
      <c r="K1565" s="324">
        <v>1</v>
      </c>
      <c r="L1565" s="52"/>
      <c r="M1565" s="52"/>
      <c r="N1565" s="324">
        <v>1</v>
      </c>
      <c r="O1565" s="308">
        <f t="shared" si="163"/>
        <v>4</v>
      </c>
    </row>
    <row r="1566" spans="1:15" ht="31.5">
      <c r="A1566" s="1" t="s">
        <v>20</v>
      </c>
      <c r="B1566" s="6" t="s">
        <v>1</v>
      </c>
      <c r="C1566" s="327"/>
      <c r="D1566" s="327"/>
      <c r="E1566" s="286">
        <f>SUM(E1550:E1565)</f>
        <v>2.676</v>
      </c>
      <c r="F1566" s="157"/>
      <c r="G1566" s="157"/>
      <c r="H1566" s="286">
        <f>SUM(H1550:H1565)</f>
        <v>2.391</v>
      </c>
      <c r="I1566" s="157"/>
      <c r="J1566" s="157"/>
      <c r="K1566" s="286">
        <f>SUM(K1550:K1565)</f>
        <v>4.231</v>
      </c>
      <c r="L1566" s="286"/>
      <c r="M1566" s="286"/>
      <c r="N1566" s="286">
        <f>SUM(N1550:N1565)</f>
        <v>2.476</v>
      </c>
      <c r="O1566" s="286">
        <f>SUM(O1550:O1565)</f>
        <v>11.774000000000001</v>
      </c>
    </row>
    <row r="1567" spans="1:15" ht="12.75">
      <c r="A1567" s="280" t="s">
        <v>604</v>
      </c>
      <c r="B1567" s="280" t="s">
        <v>22</v>
      </c>
      <c r="C1567" s="282"/>
      <c r="D1567" s="282"/>
      <c r="E1567" s="336">
        <f>E1492+E1494+E1504+E1506+E1508+E1515+E1521+E1523+E1533+E1536+E1548+E1566</f>
        <v>174.60920000000002</v>
      </c>
      <c r="F1567" s="316"/>
      <c r="G1567" s="316"/>
      <c r="H1567" s="336">
        <f>H1492+H1494+H1504+H1506+H1508+H1515+H1521+H1523+H1533+H1536+H1548+H1566</f>
        <v>64.96835</v>
      </c>
      <c r="I1567" s="316"/>
      <c r="J1567" s="316"/>
      <c r="K1567" s="336">
        <f>K1492+K1494+K1504+K1506+K1508+K1515+K1521+K1523+K1533+K1536+K1548+K1566</f>
        <v>47.6132</v>
      </c>
      <c r="L1567" s="316"/>
      <c r="M1567" s="316"/>
      <c r="N1567" s="336">
        <f>N1492+N1494+N1504+N1506+N1508+N1515+N1521+N1523+N1533+N1536+N1548+N1566</f>
        <v>119.94458</v>
      </c>
      <c r="O1567" s="336">
        <f>O1492+O1494+O1504+O1506+O1508+O1515+O1521+O1523+O1533+O1536+O1548+O1566</f>
        <v>407.13533</v>
      </c>
    </row>
    <row r="1568" spans="1:15" ht="12.75">
      <c r="A1568" s="158"/>
      <c r="B1568" s="158"/>
      <c r="C1568" s="158"/>
      <c r="D1568" s="158"/>
      <c r="E1568" s="158"/>
      <c r="F1568" s="158"/>
      <c r="G1568" s="158"/>
      <c r="H1568" s="158"/>
      <c r="I1568" s="158"/>
      <c r="J1568" s="158"/>
      <c r="K1568" s="158"/>
      <c r="L1568" s="158"/>
      <c r="M1568" s="158"/>
      <c r="N1568" s="158"/>
      <c r="O1568" s="158"/>
    </row>
    <row r="1569" spans="1:15" ht="12.75">
      <c r="A1569" s="349" t="s">
        <v>605</v>
      </c>
      <c r="B1569" s="350"/>
      <c r="C1569" s="350"/>
      <c r="D1569" s="350"/>
      <c r="E1569" s="350"/>
      <c r="F1569" s="350"/>
      <c r="G1569" s="350"/>
      <c r="H1569" s="350"/>
      <c r="I1569" s="350"/>
      <c r="J1569" s="350"/>
      <c r="K1569" s="350"/>
      <c r="L1569" s="350"/>
      <c r="M1569" s="350"/>
      <c r="N1569" s="350"/>
      <c r="O1569" s="351"/>
    </row>
    <row r="1570" spans="1:15" ht="12.75">
      <c r="A1570" s="333"/>
      <c r="B1570" s="329"/>
      <c r="C1570" s="329"/>
      <c r="D1570" s="329"/>
      <c r="E1570" s="329"/>
      <c r="F1570" s="329"/>
      <c r="G1570" s="329"/>
      <c r="H1570" s="329"/>
      <c r="I1570" s="329"/>
      <c r="J1570" s="329"/>
      <c r="K1570" s="329"/>
      <c r="L1570" s="329"/>
      <c r="M1570" s="329"/>
      <c r="N1570" s="329"/>
      <c r="O1570" s="329"/>
    </row>
    <row r="1571" spans="1:15" ht="12.75">
      <c r="A1571" s="328" t="s">
        <v>606</v>
      </c>
      <c r="B1571" s="280" t="s">
        <v>22</v>
      </c>
      <c r="C1571" s="329"/>
      <c r="D1571" s="329"/>
      <c r="E1571" s="329"/>
      <c r="F1571" s="329"/>
      <c r="G1571" s="329"/>
      <c r="H1571" s="329"/>
      <c r="I1571" s="329"/>
      <c r="J1571" s="329"/>
      <c r="K1571" s="308"/>
      <c r="L1571" s="329"/>
      <c r="M1571" s="329"/>
      <c r="N1571" s="308"/>
      <c r="O1571" s="308">
        <f>E1571+H1571+K1571+N1571</f>
        <v>0</v>
      </c>
    </row>
    <row r="1572" spans="1:15" ht="12.75">
      <c r="A1572" s="328" t="s">
        <v>607</v>
      </c>
      <c r="B1572" s="280" t="s">
        <v>22</v>
      </c>
      <c r="C1572" s="329"/>
      <c r="D1572" s="329"/>
      <c r="E1572" s="308"/>
      <c r="F1572" s="329"/>
      <c r="G1572" s="329"/>
      <c r="H1572" s="308"/>
      <c r="I1572" s="329"/>
      <c r="J1572" s="329"/>
      <c r="K1572" s="308">
        <v>4</v>
      </c>
      <c r="L1572" s="329"/>
      <c r="M1572" s="329"/>
      <c r="N1572" s="308"/>
      <c r="O1572" s="308">
        <f>E1572+H1572+K1572+N1572</f>
        <v>4</v>
      </c>
    </row>
    <row r="1573" spans="1:15" ht="12.75">
      <c r="A1573" s="104" t="s">
        <v>608</v>
      </c>
      <c r="B1573" s="280" t="s">
        <v>22</v>
      </c>
      <c r="C1573" s="104"/>
      <c r="D1573" s="104"/>
      <c r="E1573" s="292"/>
      <c r="F1573" s="292"/>
      <c r="G1573" s="292"/>
      <c r="H1573" s="292"/>
      <c r="I1573" s="292"/>
      <c r="J1573" s="292"/>
      <c r="K1573" s="292"/>
      <c r="L1573" s="292"/>
      <c r="M1573" s="292"/>
      <c r="N1573" s="292"/>
      <c r="O1573" s="308">
        <f>E1573+H1573+K1573+N1573</f>
        <v>0</v>
      </c>
    </row>
    <row r="1574" spans="1:15" ht="21">
      <c r="A1574" s="167" t="s">
        <v>28</v>
      </c>
      <c r="B1574" s="167" t="s">
        <v>1</v>
      </c>
      <c r="C1574" s="52"/>
      <c r="D1574" s="52"/>
      <c r="E1574" s="302">
        <f>SUM(E1572:E1573)</f>
        <v>0</v>
      </c>
      <c r="F1574" s="313"/>
      <c r="G1574" s="313"/>
      <c r="H1574" s="302">
        <f>SUM(H1571:H1573)</f>
        <v>0</v>
      </c>
      <c r="I1574" s="313"/>
      <c r="J1574" s="313"/>
      <c r="K1574" s="302">
        <f>SUM(K1571:K1573)</f>
        <v>4</v>
      </c>
      <c r="L1574" s="302"/>
      <c r="M1574" s="302"/>
      <c r="N1574" s="302">
        <f>SUM(N1571:N1573)</f>
        <v>0</v>
      </c>
      <c r="O1574" s="286">
        <f>SUM(O1571:O1573)</f>
        <v>4</v>
      </c>
    </row>
    <row r="1575" spans="1:15" ht="12.75">
      <c r="A1575" s="352" t="s">
        <v>609</v>
      </c>
      <c r="B1575" s="353"/>
      <c r="C1575" s="353"/>
      <c r="D1575" s="353"/>
      <c r="E1575" s="353"/>
      <c r="F1575" s="353"/>
      <c r="G1575" s="353"/>
      <c r="H1575" s="353"/>
      <c r="I1575" s="353"/>
      <c r="J1575" s="353"/>
      <c r="K1575" s="353"/>
      <c r="L1575" s="353"/>
      <c r="M1575" s="353"/>
      <c r="N1575" s="353"/>
      <c r="O1575" s="354"/>
    </row>
    <row r="1576" spans="1:15" ht="22.5">
      <c r="A1576" s="52" t="s">
        <v>30</v>
      </c>
      <c r="B1576" s="167" t="s">
        <v>22</v>
      </c>
      <c r="C1576" s="167"/>
      <c r="D1576" s="168"/>
      <c r="E1576" s="302">
        <v>1.77</v>
      </c>
      <c r="F1576" s="302"/>
      <c r="G1576" s="302"/>
      <c r="H1576" s="302">
        <v>1.769</v>
      </c>
      <c r="I1576" s="302"/>
      <c r="J1576" s="302"/>
      <c r="K1576" s="302">
        <v>1.77</v>
      </c>
      <c r="L1576" s="302"/>
      <c r="M1576" s="302"/>
      <c r="N1576" s="302">
        <v>1.769</v>
      </c>
      <c r="O1576" s="316">
        <f>E1576+H1576+K1576+N1576</f>
        <v>7.077999999999999</v>
      </c>
    </row>
    <row r="1577" spans="1:15" ht="45">
      <c r="A1577" s="52" t="s">
        <v>31</v>
      </c>
      <c r="B1577" s="167" t="s">
        <v>32</v>
      </c>
      <c r="C1577" s="167"/>
      <c r="D1577" s="167"/>
      <c r="E1577" s="302">
        <v>1.5</v>
      </c>
      <c r="F1577" s="313"/>
      <c r="G1577" s="313"/>
      <c r="H1577" s="302">
        <v>1.5</v>
      </c>
      <c r="I1577" s="313"/>
      <c r="J1577" s="313"/>
      <c r="K1577" s="315">
        <v>1.5</v>
      </c>
      <c r="L1577" s="330"/>
      <c r="M1577" s="330"/>
      <c r="N1577" s="315">
        <v>1.5</v>
      </c>
      <c r="O1577" s="316">
        <f aca="true" t="shared" si="168" ref="O1577:O1582">E1577+H1577+K1577+N1577</f>
        <v>6</v>
      </c>
    </row>
    <row r="1578" spans="1:15" ht="112.5">
      <c r="A1578" s="52" t="s">
        <v>610</v>
      </c>
      <c r="B1578" s="167" t="s">
        <v>22</v>
      </c>
      <c r="C1578" s="167"/>
      <c r="D1578" s="167"/>
      <c r="E1578" s="302">
        <v>2.625</v>
      </c>
      <c r="F1578" s="313"/>
      <c r="G1578" s="313"/>
      <c r="H1578" s="313">
        <v>2.625</v>
      </c>
      <c r="I1578" s="313"/>
      <c r="J1578" s="313"/>
      <c r="K1578" s="313">
        <v>2.625</v>
      </c>
      <c r="L1578" s="313"/>
      <c r="M1578" s="313"/>
      <c r="N1578" s="313">
        <v>2.625</v>
      </c>
      <c r="O1578" s="316">
        <f t="shared" si="168"/>
        <v>10.5</v>
      </c>
    </row>
    <row r="1579" spans="1:15" ht="45">
      <c r="A1579" s="52" t="s">
        <v>38</v>
      </c>
      <c r="B1579" s="167" t="s">
        <v>22</v>
      </c>
      <c r="C1579" s="167"/>
      <c r="D1579" s="167"/>
      <c r="E1579" s="302">
        <v>2.213</v>
      </c>
      <c r="F1579" s="302"/>
      <c r="G1579" s="302"/>
      <c r="H1579" s="302">
        <v>2.213</v>
      </c>
      <c r="I1579" s="302"/>
      <c r="J1579" s="302"/>
      <c r="K1579" s="302">
        <v>2.213</v>
      </c>
      <c r="L1579" s="302"/>
      <c r="M1579" s="302"/>
      <c r="N1579" s="302">
        <v>2.213</v>
      </c>
      <c r="O1579" s="316">
        <f t="shared" si="168"/>
        <v>8.852</v>
      </c>
    </row>
    <row r="1580" spans="1:15" ht="22.5">
      <c r="A1580" s="52" t="s">
        <v>613</v>
      </c>
      <c r="B1580" s="167" t="s">
        <v>612</v>
      </c>
      <c r="C1580" s="167"/>
      <c r="D1580" s="167"/>
      <c r="E1580" s="302">
        <v>1.325</v>
      </c>
      <c r="F1580" s="302"/>
      <c r="G1580" s="302"/>
      <c r="H1580" s="302">
        <v>1.325</v>
      </c>
      <c r="I1580" s="302"/>
      <c r="J1580" s="302"/>
      <c r="K1580" s="302">
        <v>1.325</v>
      </c>
      <c r="L1580" s="302"/>
      <c r="M1580" s="302"/>
      <c r="N1580" s="302">
        <v>1.325</v>
      </c>
      <c r="O1580" s="316">
        <f t="shared" si="168"/>
        <v>5.3</v>
      </c>
    </row>
    <row r="1581" spans="1:15" ht="45">
      <c r="A1581" s="52" t="s">
        <v>614</v>
      </c>
      <c r="B1581" s="167" t="s">
        <v>1</v>
      </c>
      <c r="C1581" s="167"/>
      <c r="D1581" s="167"/>
      <c r="E1581" s="302">
        <v>0.3</v>
      </c>
      <c r="F1581" s="302"/>
      <c r="G1581" s="302"/>
      <c r="H1581" s="302"/>
      <c r="I1581" s="302"/>
      <c r="J1581" s="302"/>
      <c r="K1581" s="302"/>
      <c r="L1581" s="302"/>
      <c r="M1581" s="302"/>
      <c r="N1581" s="302">
        <v>0.3</v>
      </c>
      <c r="O1581" s="316">
        <f t="shared" si="168"/>
        <v>0.6</v>
      </c>
    </row>
    <row r="1582" spans="1:15" ht="22.5">
      <c r="A1582" s="52" t="s">
        <v>655</v>
      </c>
      <c r="B1582" s="167" t="s">
        <v>1</v>
      </c>
      <c r="C1582" s="167"/>
      <c r="D1582" s="167"/>
      <c r="E1582" s="302"/>
      <c r="F1582" s="302"/>
      <c r="G1582" s="302"/>
      <c r="H1582" s="302"/>
      <c r="I1582" s="302"/>
      <c r="J1582" s="302"/>
      <c r="K1582" s="302">
        <v>58</v>
      </c>
      <c r="L1582" s="302"/>
      <c r="M1582" s="302"/>
      <c r="N1582" s="302"/>
      <c r="O1582" s="316">
        <f t="shared" si="168"/>
        <v>58</v>
      </c>
    </row>
    <row r="1583" spans="1:15" ht="21.75">
      <c r="A1583" s="331" t="s">
        <v>616</v>
      </c>
      <c r="B1583" s="280" t="s">
        <v>1</v>
      </c>
      <c r="C1583" s="282"/>
      <c r="D1583" s="282"/>
      <c r="E1583" s="316">
        <f>SUM(E1576:E1582)</f>
        <v>9.733</v>
      </c>
      <c r="F1583" s="316"/>
      <c r="G1583" s="316"/>
      <c r="H1583" s="316">
        <f>SUM(H1576:H1582)</f>
        <v>9.431999999999999</v>
      </c>
      <c r="I1583" s="316"/>
      <c r="J1583" s="316"/>
      <c r="K1583" s="316">
        <f>SUM(K1576:K1582)</f>
        <v>67.43299999999999</v>
      </c>
      <c r="L1583" s="316"/>
      <c r="M1583" s="316"/>
      <c r="N1583" s="316">
        <f>SUM(N1576:N1582)</f>
        <v>9.732</v>
      </c>
      <c r="O1583" s="316">
        <f>SUM(O1576:O1582)</f>
        <v>96.33</v>
      </c>
    </row>
    <row r="1584" spans="1:15" ht="12.75">
      <c r="A1584" s="158"/>
      <c r="B1584" s="158"/>
      <c r="C1584" s="158"/>
      <c r="D1584" s="158"/>
      <c r="E1584" s="158"/>
      <c r="F1584" s="158"/>
      <c r="G1584" s="158"/>
      <c r="H1584" s="158"/>
      <c r="I1584" s="158"/>
      <c r="J1584" s="158"/>
      <c r="K1584" s="158"/>
      <c r="L1584" s="158"/>
      <c r="M1584" s="158"/>
      <c r="N1584" s="158"/>
      <c r="O1584" s="158"/>
    </row>
    <row r="1585" spans="1:15" ht="12.75">
      <c r="A1585" s="355" t="s">
        <v>617</v>
      </c>
      <c r="B1585" s="356"/>
      <c r="C1585" s="357"/>
      <c r="D1585" s="158"/>
      <c r="E1585" s="316">
        <f>E1567+E1574+E1583</f>
        <v>184.34220000000002</v>
      </c>
      <c r="F1585" s="341"/>
      <c r="G1585" s="341"/>
      <c r="H1585" s="316">
        <f>H1567+H1574+H1583</f>
        <v>74.40035</v>
      </c>
      <c r="I1585" s="341"/>
      <c r="J1585" s="341"/>
      <c r="K1585" s="316">
        <f>K1567+K1574+K1583</f>
        <v>119.0462</v>
      </c>
      <c r="L1585" s="341"/>
      <c r="M1585" s="341"/>
      <c r="N1585" s="316">
        <f>N1567+N1574+N1583</f>
        <v>129.67658</v>
      </c>
      <c r="O1585" s="316">
        <f>O1567+O1574+O1583</f>
        <v>507.46533</v>
      </c>
    </row>
    <row r="1586" spans="1:15" ht="12.75">
      <c r="A1586" s="342"/>
      <c r="B1586" s="342"/>
      <c r="C1586" s="342"/>
      <c r="D1586" s="334"/>
      <c r="E1586" s="343"/>
      <c r="F1586" s="345"/>
      <c r="G1586" s="345"/>
      <c r="H1586" s="343"/>
      <c r="I1586" s="345"/>
      <c r="J1586" s="345"/>
      <c r="K1586" s="343"/>
      <c r="L1586" s="345"/>
      <c r="M1586" s="345"/>
      <c r="N1586" s="343"/>
      <c r="O1586" s="343"/>
    </row>
    <row r="1587" spans="1:15" ht="12.75">
      <c r="A1587" s="342"/>
      <c r="B1587" s="342"/>
      <c r="C1587" s="342"/>
      <c r="D1587" s="334"/>
      <c r="E1587" s="343"/>
      <c r="F1587" s="345"/>
      <c r="G1587" s="345"/>
      <c r="H1587" s="343"/>
      <c r="I1587" s="345"/>
      <c r="J1587" s="345"/>
      <c r="K1587" s="343"/>
      <c r="L1587" s="345"/>
      <c r="M1587" s="345"/>
      <c r="N1587" s="343"/>
      <c r="O1587" s="343"/>
    </row>
    <row r="1588" spans="1:15" ht="12.75">
      <c r="A1588" s="342"/>
      <c r="B1588" s="342"/>
      <c r="C1588" s="342"/>
      <c r="D1588" s="334"/>
      <c r="E1588" s="343"/>
      <c r="F1588" s="345"/>
      <c r="G1588" s="345"/>
      <c r="H1588" s="343"/>
      <c r="I1588" s="345"/>
      <c r="J1588" s="345"/>
      <c r="K1588" s="343"/>
      <c r="L1588" s="345"/>
      <c r="M1588" s="345"/>
      <c r="N1588" s="343"/>
      <c r="O1588" s="343"/>
    </row>
    <row r="1589" spans="1:15" ht="12.75">
      <c r="A1589" s="342"/>
      <c r="B1589" s="342"/>
      <c r="C1589" s="342"/>
      <c r="D1589" s="334"/>
      <c r="E1589" s="343"/>
      <c r="F1589" s="345"/>
      <c r="G1589" s="345"/>
      <c r="H1589" s="343"/>
      <c r="I1589" s="345"/>
      <c r="J1589" s="345"/>
      <c r="K1589" s="343"/>
      <c r="L1589" s="345"/>
      <c r="M1589" s="345"/>
      <c r="N1589" s="343"/>
      <c r="O1589" s="343"/>
    </row>
    <row r="1590" spans="1:15" ht="12.75">
      <c r="A1590" s="342"/>
      <c r="B1590" s="342"/>
      <c r="C1590" s="342"/>
      <c r="D1590" s="334"/>
      <c r="E1590" s="343"/>
      <c r="F1590" s="345"/>
      <c r="G1590" s="345"/>
      <c r="H1590" s="343"/>
      <c r="I1590" s="345"/>
      <c r="J1590" s="345"/>
      <c r="K1590" s="343"/>
      <c r="L1590" s="345"/>
      <c r="M1590" s="345"/>
      <c r="N1590" s="343"/>
      <c r="O1590" s="343"/>
    </row>
    <row r="1591" spans="1:15" ht="12.75">
      <c r="A1591" s="342"/>
      <c r="B1591" s="342"/>
      <c r="C1591" s="342"/>
      <c r="D1591" s="334"/>
      <c r="E1591" s="343"/>
      <c r="F1591" s="345"/>
      <c r="G1591" s="345"/>
      <c r="H1591" s="343"/>
      <c r="I1591" s="345"/>
      <c r="J1591" s="345"/>
      <c r="K1591" s="343"/>
      <c r="L1591" s="345"/>
      <c r="M1591" s="345"/>
      <c r="N1591" s="343"/>
      <c r="O1591" s="343"/>
    </row>
    <row r="1592" spans="1:15" ht="12.75">
      <c r="A1592" s="342"/>
      <c r="B1592" s="342"/>
      <c r="C1592" s="342"/>
      <c r="D1592" s="334"/>
      <c r="E1592" s="343"/>
      <c r="F1592" s="345"/>
      <c r="G1592" s="345"/>
      <c r="H1592" s="343"/>
      <c r="I1592" s="345"/>
      <c r="J1592" s="345"/>
      <c r="K1592" s="343"/>
      <c r="L1592" s="345"/>
      <c r="M1592" s="345"/>
      <c r="N1592" s="343"/>
      <c r="O1592" s="343"/>
    </row>
    <row r="1593" spans="1:15" ht="12.75">
      <c r="A1593" s="342"/>
      <c r="B1593" s="342"/>
      <c r="C1593" s="342"/>
      <c r="D1593" s="334"/>
      <c r="E1593" s="343"/>
      <c r="F1593" s="345"/>
      <c r="G1593" s="345"/>
      <c r="H1593" s="343"/>
      <c r="I1593" s="345"/>
      <c r="J1593" s="345"/>
      <c r="K1593" s="343"/>
      <c r="L1593" s="345"/>
      <c r="M1593" s="345"/>
      <c r="N1593" s="343"/>
      <c r="O1593" s="343"/>
    </row>
    <row r="1594" spans="1:15" ht="12.75">
      <c r="A1594" s="342"/>
      <c r="B1594" s="342"/>
      <c r="C1594" s="342"/>
      <c r="D1594" s="334"/>
      <c r="E1594" s="343"/>
      <c r="F1594" s="345"/>
      <c r="G1594" s="345"/>
      <c r="H1594" s="343"/>
      <c r="I1594" s="345"/>
      <c r="J1594" s="345"/>
      <c r="K1594" s="343"/>
      <c r="L1594" s="345"/>
      <c r="M1594" s="345"/>
      <c r="N1594" s="343"/>
      <c r="O1594" s="343"/>
    </row>
    <row r="1595" spans="1:15" ht="12.75">
      <c r="A1595" s="342"/>
      <c r="B1595" s="342"/>
      <c r="C1595" s="342"/>
      <c r="D1595" s="334"/>
      <c r="E1595" s="343"/>
      <c r="F1595" s="345"/>
      <c r="G1595" s="345"/>
      <c r="H1595" s="343"/>
      <c r="I1595" s="345"/>
      <c r="J1595" s="345"/>
      <c r="K1595" s="343"/>
      <c r="L1595" s="345"/>
      <c r="M1595" s="345"/>
      <c r="N1595" s="343"/>
      <c r="O1595" s="343"/>
    </row>
    <row r="1596" spans="1:15" ht="12.75">
      <c r="A1596" s="342"/>
      <c r="B1596" s="342"/>
      <c r="C1596" s="342"/>
      <c r="D1596" s="334"/>
      <c r="E1596" s="343"/>
      <c r="F1596" s="345"/>
      <c r="G1596" s="345"/>
      <c r="H1596" s="343"/>
      <c r="I1596" s="345"/>
      <c r="J1596" s="345"/>
      <c r="K1596" s="343"/>
      <c r="L1596" s="345"/>
      <c r="M1596" s="345"/>
      <c r="N1596" s="343"/>
      <c r="O1596" s="343"/>
    </row>
    <row r="1597" spans="1:15" ht="12.75">
      <c r="A1597" s="342"/>
      <c r="B1597" s="342"/>
      <c r="C1597" s="342"/>
      <c r="D1597" s="334"/>
      <c r="E1597" s="343"/>
      <c r="F1597" s="345"/>
      <c r="G1597" s="345"/>
      <c r="H1597" s="343"/>
      <c r="I1597" s="345"/>
      <c r="J1597" s="345"/>
      <c r="K1597" s="343"/>
      <c r="L1597" s="345"/>
      <c r="M1597" s="345"/>
      <c r="N1597" s="343"/>
      <c r="O1597" s="343"/>
    </row>
    <row r="1598" spans="1:15" ht="12.75">
      <c r="A1598" s="342"/>
      <c r="B1598" s="342"/>
      <c r="C1598" s="342"/>
      <c r="D1598" s="334"/>
      <c r="E1598" s="343"/>
      <c r="F1598" s="345"/>
      <c r="G1598" s="345"/>
      <c r="H1598" s="343"/>
      <c r="I1598" s="345"/>
      <c r="J1598" s="345"/>
      <c r="K1598" s="343"/>
      <c r="L1598" s="345"/>
      <c r="M1598" s="345"/>
      <c r="N1598" s="343"/>
      <c r="O1598" s="343"/>
    </row>
    <row r="1599" spans="1:15" ht="12.75">
      <c r="A1599" s="342"/>
      <c r="B1599" s="342"/>
      <c r="C1599" s="342"/>
      <c r="D1599" s="334"/>
      <c r="E1599" s="343"/>
      <c r="F1599" s="345"/>
      <c r="G1599" s="345"/>
      <c r="H1599" s="343"/>
      <c r="I1599" s="345"/>
      <c r="J1599" s="345"/>
      <c r="K1599" s="343"/>
      <c r="L1599" s="345"/>
      <c r="M1599" s="345"/>
      <c r="N1599" s="343"/>
      <c r="O1599" s="343"/>
    </row>
    <row r="1600" spans="1:15" ht="12.75">
      <c r="A1600" s="342"/>
      <c r="B1600" s="342"/>
      <c r="C1600" s="342"/>
      <c r="D1600" s="334"/>
      <c r="E1600" s="343"/>
      <c r="F1600" s="345"/>
      <c r="G1600" s="345"/>
      <c r="H1600" s="343"/>
      <c r="I1600" s="345"/>
      <c r="J1600" s="345"/>
      <c r="K1600" s="343"/>
      <c r="L1600" s="345"/>
      <c r="M1600" s="345"/>
      <c r="N1600" s="343"/>
      <c r="O1600" s="343"/>
    </row>
    <row r="1601" spans="1:15" ht="12.75">
      <c r="A1601" s="342"/>
      <c r="B1601" s="342"/>
      <c r="C1601" s="342"/>
      <c r="D1601" s="334"/>
      <c r="E1601" s="343"/>
      <c r="F1601" s="345"/>
      <c r="G1601" s="345"/>
      <c r="H1601" s="343"/>
      <c r="I1601" s="345"/>
      <c r="J1601" s="345"/>
      <c r="K1601" s="343"/>
      <c r="L1601" s="345"/>
      <c r="M1601" s="345"/>
      <c r="N1601" s="343"/>
      <c r="O1601" s="343"/>
    </row>
    <row r="1602" spans="1:15" ht="12.75">
      <c r="A1602" s="342"/>
      <c r="B1602" s="342"/>
      <c r="C1602" s="342"/>
      <c r="D1602" s="334"/>
      <c r="E1602" s="343"/>
      <c r="F1602" s="345"/>
      <c r="G1602" s="345"/>
      <c r="H1602" s="343"/>
      <c r="I1602" s="345"/>
      <c r="J1602" s="345"/>
      <c r="K1602" s="343"/>
      <c r="L1602" s="345"/>
      <c r="M1602" s="345"/>
      <c r="N1602" s="343"/>
      <c r="O1602" s="343"/>
    </row>
    <row r="1603" spans="1:15" ht="12.75">
      <c r="A1603" s="342"/>
      <c r="B1603" s="342"/>
      <c r="C1603" s="342"/>
      <c r="D1603" s="334"/>
      <c r="E1603" s="343"/>
      <c r="F1603" s="345"/>
      <c r="G1603" s="345"/>
      <c r="H1603" s="343"/>
      <c r="I1603" s="345"/>
      <c r="J1603" s="345"/>
      <c r="K1603" s="343"/>
      <c r="L1603" s="345"/>
      <c r="M1603" s="345"/>
      <c r="N1603" s="343"/>
      <c r="O1603" s="343"/>
    </row>
    <row r="1604" spans="1:15" ht="12.75">
      <c r="A1604" s="342"/>
      <c r="B1604" s="342"/>
      <c r="C1604" s="342"/>
      <c r="D1604" s="334"/>
      <c r="E1604" s="343"/>
      <c r="F1604" s="345"/>
      <c r="G1604" s="345"/>
      <c r="H1604" s="343"/>
      <c r="I1604" s="345"/>
      <c r="J1604" s="345"/>
      <c r="K1604" s="343"/>
      <c r="L1604" s="345"/>
      <c r="M1604" s="345"/>
      <c r="N1604" s="343"/>
      <c r="O1604" s="343"/>
    </row>
    <row r="1605" spans="1:15" ht="12.75">
      <c r="A1605" s="373" t="s">
        <v>656</v>
      </c>
      <c r="B1605" s="373"/>
      <c r="C1605" s="373"/>
      <c r="D1605" s="373"/>
      <c r="E1605" s="373"/>
      <c r="F1605" s="373"/>
      <c r="G1605" s="373"/>
      <c r="H1605" s="373"/>
      <c r="I1605" s="373"/>
      <c r="J1605" s="373"/>
      <c r="K1605" s="373"/>
      <c r="L1605" s="373"/>
      <c r="M1605" s="373"/>
      <c r="N1605" s="373"/>
      <c r="O1605" s="373"/>
    </row>
    <row r="1606" spans="1:15" ht="12.75">
      <c r="A1606" s="340"/>
      <c r="B1606" s="340"/>
      <c r="C1606" s="340"/>
      <c r="D1606" s="340"/>
      <c r="E1606" s="340"/>
      <c r="F1606" s="340"/>
      <c r="G1606" s="340"/>
      <c r="H1606" s="340"/>
      <c r="I1606" s="340"/>
      <c r="J1606" s="340"/>
      <c r="K1606" s="340"/>
      <c r="L1606" s="340"/>
      <c r="M1606" s="340"/>
      <c r="N1606" s="340"/>
      <c r="O1606" s="340"/>
    </row>
    <row r="1607" spans="1:15" ht="52.5">
      <c r="A1607" s="276" t="s">
        <v>43</v>
      </c>
      <c r="B1607" s="276" t="s">
        <v>44</v>
      </c>
      <c r="C1607" s="367" t="s">
        <v>45</v>
      </c>
      <c r="D1607" s="368"/>
      <c r="E1607" s="368"/>
      <c r="F1607" s="368"/>
      <c r="G1607" s="368"/>
      <c r="H1607" s="368"/>
      <c r="I1607" s="368"/>
      <c r="J1607" s="368"/>
      <c r="K1607" s="368"/>
      <c r="L1607" s="368"/>
      <c r="M1607" s="368"/>
      <c r="N1607" s="369"/>
      <c r="O1607" s="130" t="s">
        <v>46</v>
      </c>
    </row>
    <row r="1608" spans="1:15" ht="12.75">
      <c r="A1608" s="277"/>
      <c r="B1608" s="277"/>
      <c r="C1608" s="367" t="s">
        <v>47</v>
      </c>
      <c r="D1608" s="368"/>
      <c r="E1608" s="368"/>
      <c r="F1608" s="367" t="s">
        <v>48</v>
      </c>
      <c r="G1608" s="368"/>
      <c r="H1608" s="368"/>
      <c r="I1608" s="367" t="s">
        <v>49</v>
      </c>
      <c r="J1608" s="368"/>
      <c r="K1608" s="368"/>
      <c r="L1608" s="367" t="s">
        <v>50</v>
      </c>
      <c r="M1608" s="368"/>
      <c r="N1608" s="369"/>
      <c r="O1608" s="130"/>
    </row>
    <row r="1609" spans="1:15" ht="21">
      <c r="A1609" s="278"/>
      <c r="B1609" s="278"/>
      <c r="C1609" s="277" t="s">
        <v>51</v>
      </c>
      <c r="D1609" s="277" t="s">
        <v>52</v>
      </c>
      <c r="E1609" s="277" t="s">
        <v>53</v>
      </c>
      <c r="F1609" s="277" t="s">
        <v>51</v>
      </c>
      <c r="G1609" s="277" t="s">
        <v>54</v>
      </c>
      <c r="H1609" s="277" t="s">
        <v>53</v>
      </c>
      <c r="I1609" s="277" t="s">
        <v>51</v>
      </c>
      <c r="J1609" s="277" t="s">
        <v>54</v>
      </c>
      <c r="K1609" s="277" t="s">
        <v>53</v>
      </c>
      <c r="L1609" s="130" t="s">
        <v>51</v>
      </c>
      <c r="M1609" s="130" t="s">
        <v>54</v>
      </c>
      <c r="N1609" s="130" t="s">
        <v>53</v>
      </c>
      <c r="O1609" s="132"/>
    </row>
    <row r="1610" spans="1:15" ht="12.75">
      <c r="A1610" s="359" t="s">
        <v>55</v>
      </c>
      <c r="B1610" s="360"/>
      <c r="C1610" s="360"/>
      <c r="D1610" s="360"/>
      <c r="E1610" s="360"/>
      <c r="F1610" s="360"/>
      <c r="G1610" s="360"/>
      <c r="H1610" s="360"/>
      <c r="I1610" s="360"/>
      <c r="J1610" s="360"/>
      <c r="K1610" s="360"/>
      <c r="L1610" s="360"/>
      <c r="M1610" s="360"/>
      <c r="N1610" s="360"/>
      <c r="O1610" s="361"/>
    </row>
    <row r="1611" spans="1:15" ht="12.75">
      <c r="A1611" s="349" t="s">
        <v>56</v>
      </c>
      <c r="B1611" s="350"/>
      <c r="C1611" s="350"/>
      <c r="D1611" s="350"/>
      <c r="E1611" s="350"/>
      <c r="F1611" s="350"/>
      <c r="G1611" s="350"/>
      <c r="H1611" s="350"/>
      <c r="I1611" s="350"/>
      <c r="J1611" s="350"/>
      <c r="K1611" s="350"/>
      <c r="L1611" s="350"/>
      <c r="M1611" s="350"/>
      <c r="N1611" s="350"/>
      <c r="O1611" s="351"/>
    </row>
    <row r="1612" spans="1:15" ht="12.75">
      <c r="A1612" s="279"/>
      <c r="B1612" s="280"/>
      <c r="C1612" s="104"/>
      <c r="D1612" s="104"/>
      <c r="E1612" s="281"/>
      <c r="F1612" s="104"/>
      <c r="G1612" s="104"/>
      <c r="H1612" s="282"/>
      <c r="I1612" s="158"/>
      <c r="J1612" s="158"/>
      <c r="K1612" s="282"/>
      <c r="L1612" s="283"/>
      <c r="M1612" s="283"/>
      <c r="N1612" s="284"/>
      <c r="O1612" s="284"/>
    </row>
    <row r="1613" spans="1:15" ht="12.75">
      <c r="A1613" s="285" t="s">
        <v>545</v>
      </c>
      <c r="B1613" s="285"/>
      <c r="C1613" s="157"/>
      <c r="D1613" s="157"/>
      <c r="E1613" s="286">
        <v>39</v>
      </c>
      <c r="F1613" s="157"/>
      <c r="G1613" s="157"/>
      <c r="H1613" s="286">
        <v>31</v>
      </c>
      <c r="I1613" s="157"/>
      <c r="J1613" s="157"/>
      <c r="K1613" s="286">
        <v>25</v>
      </c>
      <c r="L1613" s="287"/>
      <c r="M1613" s="287"/>
      <c r="N1613" s="286">
        <v>39</v>
      </c>
      <c r="O1613" s="288">
        <f>SUM(E1613,H1613,K1613,N1613)</f>
        <v>134</v>
      </c>
    </row>
    <row r="1614" spans="1:15" ht="12.75">
      <c r="A1614" s="285"/>
      <c r="B1614" s="285"/>
      <c r="C1614" s="157"/>
      <c r="D1614" s="157"/>
      <c r="E1614" s="286"/>
      <c r="F1614" s="157"/>
      <c r="G1614" s="157"/>
      <c r="H1614" s="286"/>
      <c r="I1614" s="157"/>
      <c r="J1614" s="157"/>
      <c r="K1614" s="286"/>
      <c r="L1614" s="289"/>
      <c r="M1614" s="289"/>
      <c r="N1614" s="286"/>
      <c r="O1614" s="332"/>
    </row>
    <row r="1615" spans="1:15" ht="22.5">
      <c r="A1615" s="290" t="s">
        <v>57</v>
      </c>
      <c r="B1615" s="291" t="s">
        <v>58</v>
      </c>
      <c r="C1615" s="159">
        <v>36</v>
      </c>
      <c r="D1615" s="159">
        <v>170</v>
      </c>
      <c r="E1615" s="292">
        <f>(C1615*D1615)/1000</f>
        <v>6.12</v>
      </c>
      <c r="F1615" s="159">
        <v>30</v>
      </c>
      <c r="G1615" s="159">
        <v>170</v>
      </c>
      <c r="H1615" s="292">
        <f>(F1615*G1615)/1000</f>
        <v>5.1</v>
      </c>
      <c r="I1615" s="159">
        <v>15</v>
      </c>
      <c r="J1615" s="159">
        <v>170</v>
      </c>
      <c r="K1615" s="292">
        <f>(I1615*J1615)/1000</f>
        <v>2.55</v>
      </c>
      <c r="L1615" s="293">
        <v>34</v>
      </c>
      <c r="M1615" s="293">
        <v>170</v>
      </c>
      <c r="N1615" s="292">
        <f>(L1615*M1615)/1000</f>
        <v>5.78</v>
      </c>
      <c r="O1615" s="288">
        <f>SUM(E1615,H1615,K1615,N1615)</f>
        <v>19.55</v>
      </c>
    </row>
    <row r="1616" spans="1:15" ht="12.75">
      <c r="A1616" s="290"/>
      <c r="B1616" s="291"/>
      <c r="C1616" s="159"/>
      <c r="D1616" s="159"/>
      <c r="E1616" s="281"/>
      <c r="F1616" s="159"/>
      <c r="G1616" s="159"/>
      <c r="H1616" s="281"/>
      <c r="I1616" s="159"/>
      <c r="J1616" s="159"/>
      <c r="K1616" s="281"/>
      <c r="L1616" s="293"/>
      <c r="M1616" s="293"/>
      <c r="N1616" s="281"/>
      <c r="O1616" s="288"/>
    </row>
    <row r="1617" spans="1:15" ht="12.75">
      <c r="A1617" s="279" t="s">
        <v>546</v>
      </c>
      <c r="B1617" s="291" t="s">
        <v>58</v>
      </c>
      <c r="C1617" s="158">
        <v>12</v>
      </c>
      <c r="D1617" s="158">
        <v>34</v>
      </c>
      <c r="E1617" s="292">
        <f aca="true" t="shared" si="169" ref="E1617:E1623">(C1617*D1617)/1000</f>
        <v>0.408</v>
      </c>
      <c r="F1617" s="158">
        <v>8</v>
      </c>
      <c r="G1617" s="158">
        <v>30</v>
      </c>
      <c r="H1617" s="292">
        <f aca="true" t="shared" si="170" ref="H1617:H1623">(F1617*G1617)/1000</f>
        <v>0.24</v>
      </c>
      <c r="I1617" s="158">
        <v>4</v>
      </c>
      <c r="J1617" s="158">
        <v>20</v>
      </c>
      <c r="K1617" s="292">
        <f aca="true" t="shared" si="171" ref="K1617:K1623">(I1617*J1617)/1000</f>
        <v>0.08</v>
      </c>
      <c r="L1617" s="158">
        <v>12</v>
      </c>
      <c r="M1617" s="158">
        <v>25</v>
      </c>
      <c r="N1617" s="292">
        <f aca="true" t="shared" si="172" ref="N1617:N1623">(L1617*M1617)/1000</f>
        <v>0.3</v>
      </c>
      <c r="O1617" s="288">
        <f aca="true" t="shared" si="173" ref="O1617:O1623">SUM(E1617,H1617,K1617,N1617)</f>
        <v>1.0279999999999998</v>
      </c>
    </row>
    <row r="1618" spans="1:15" ht="12.75">
      <c r="A1618" s="279" t="s">
        <v>547</v>
      </c>
      <c r="B1618" s="291" t="s">
        <v>58</v>
      </c>
      <c r="C1618" s="158">
        <v>12</v>
      </c>
      <c r="D1618" s="158">
        <v>40</v>
      </c>
      <c r="E1618" s="292">
        <f t="shared" si="169"/>
        <v>0.48</v>
      </c>
      <c r="F1618" s="158">
        <v>8</v>
      </c>
      <c r="G1618" s="158">
        <v>30</v>
      </c>
      <c r="H1618" s="292">
        <f t="shared" si="170"/>
        <v>0.24</v>
      </c>
      <c r="I1618" s="158">
        <v>4</v>
      </c>
      <c r="J1618" s="158">
        <v>25</v>
      </c>
      <c r="K1618" s="292">
        <f t="shared" si="171"/>
        <v>0.1</v>
      </c>
      <c r="L1618" s="158">
        <v>12</v>
      </c>
      <c r="M1618" s="158">
        <v>27</v>
      </c>
      <c r="N1618" s="292">
        <f t="shared" si="172"/>
        <v>0.324</v>
      </c>
      <c r="O1618" s="288">
        <f t="shared" si="173"/>
        <v>1.144</v>
      </c>
    </row>
    <row r="1619" spans="1:15" ht="12.75">
      <c r="A1619" s="279" t="s">
        <v>548</v>
      </c>
      <c r="B1619" s="291" t="s">
        <v>58</v>
      </c>
      <c r="C1619" s="158"/>
      <c r="D1619" s="158">
        <v>25</v>
      </c>
      <c r="E1619" s="292">
        <f t="shared" si="169"/>
        <v>0</v>
      </c>
      <c r="F1619" s="158"/>
      <c r="G1619" s="158">
        <v>20</v>
      </c>
      <c r="H1619" s="292">
        <f t="shared" si="170"/>
        <v>0</v>
      </c>
      <c r="I1619" s="158"/>
      <c r="J1619" s="158">
        <v>15</v>
      </c>
      <c r="K1619" s="292">
        <f t="shared" si="171"/>
        <v>0</v>
      </c>
      <c r="L1619" s="158"/>
      <c r="M1619" s="158">
        <v>20</v>
      </c>
      <c r="N1619" s="292">
        <f t="shared" si="172"/>
        <v>0</v>
      </c>
      <c r="O1619" s="288">
        <f t="shared" si="173"/>
        <v>0</v>
      </c>
    </row>
    <row r="1620" spans="1:15" ht="12.75">
      <c r="A1620" s="279" t="s">
        <v>549</v>
      </c>
      <c r="B1620" s="291" t="s">
        <v>58</v>
      </c>
      <c r="C1620" s="158">
        <v>70</v>
      </c>
      <c r="D1620" s="158">
        <v>30</v>
      </c>
      <c r="E1620" s="292">
        <f t="shared" si="169"/>
        <v>2.1</v>
      </c>
      <c r="F1620" s="158">
        <v>50</v>
      </c>
      <c r="G1620" s="158">
        <v>25</v>
      </c>
      <c r="H1620" s="292">
        <f t="shared" si="170"/>
        <v>1.25</v>
      </c>
      <c r="I1620" s="158">
        <v>20</v>
      </c>
      <c r="J1620" s="158">
        <v>15</v>
      </c>
      <c r="K1620" s="292">
        <f t="shared" si="171"/>
        <v>0.3</v>
      </c>
      <c r="L1620" s="158">
        <v>15</v>
      </c>
      <c r="M1620" s="158">
        <v>25</v>
      </c>
      <c r="N1620" s="292">
        <f t="shared" si="172"/>
        <v>0.375</v>
      </c>
      <c r="O1620" s="288">
        <f t="shared" si="173"/>
        <v>4.025</v>
      </c>
    </row>
    <row r="1621" spans="1:15" ht="12.75">
      <c r="A1621" s="279" t="s">
        <v>550</v>
      </c>
      <c r="B1621" s="291" t="s">
        <v>58</v>
      </c>
      <c r="C1621" s="158">
        <v>220</v>
      </c>
      <c r="D1621" s="158">
        <v>30</v>
      </c>
      <c r="E1621" s="292">
        <f t="shared" si="169"/>
        <v>6.6</v>
      </c>
      <c r="F1621" s="158">
        <v>180</v>
      </c>
      <c r="G1621" s="158">
        <v>30</v>
      </c>
      <c r="H1621" s="292">
        <f t="shared" si="170"/>
        <v>5.4</v>
      </c>
      <c r="I1621" s="158">
        <v>80</v>
      </c>
      <c r="J1621" s="158">
        <v>20</v>
      </c>
      <c r="K1621" s="292">
        <f t="shared" si="171"/>
        <v>1.6</v>
      </c>
      <c r="L1621" s="158">
        <v>25</v>
      </c>
      <c r="M1621" s="158">
        <v>25</v>
      </c>
      <c r="N1621" s="292">
        <f t="shared" si="172"/>
        <v>0.625</v>
      </c>
      <c r="O1621" s="288">
        <f t="shared" si="173"/>
        <v>14.225</v>
      </c>
    </row>
    <row r="1622" spans="1:15" ht="12.75">
      <c r="A1622" s="279" t="s">
        <v>551</v>
      </c>
      <c r="B1622" s="291" t="s">
        <v>58</v>
      </c>
      <c r="C1622" s="158"/>
      <c r="D1622" s="158"/>
      <c r="E1622" s="292">
        <f t="shared" si="169"/>
        <v>0</v>
      </c>
      <c r="F1622" s="158">
        <v>10</v>
      </c>
      <c r="G1622" s="158">
        <v>100</v>
      </c>
      <c r="H1622" s="292">
        <f t="shared" si="170"/>
        <v>1</v>
      </c>
      <c r="I1622" s="158"/>
      <c r="J1622" s="158"/>
      <c r="K1622" s="292">
        <f t="shared" si="171"/>
        <v>0</v>
      </c>
      <c r="L1622" s="158"/>
      <c r="M1622" s="158"/>
      <c r="N1622" s="292">
        <f t="shared" si="172"/>
        <v>0</v>
      </c>
      <c r="O1622" s="288">
        <f t="shared" si="173"/>
        <v>1</v>
      </c>
    </row>
    <row r="1623" spans="1:15" ht="12.75">
      <c r="A1623" s="279" t="s">
        <v>552</v>
      </c>
      <c r="B1623" s="291" t="s">
        <v>58</v>
      </c>
      <c r="C1623" s="158"/>
      <c r="D1623" s="158"/>
      <c r="E1623" s="292">
        <f t="shared" si="169"/>
        <v>0</v>
      </c>
      <c r="F1623" s="158">
        <v>10</v>
      </c>
      <c r="G1623" s="158">
        <v>100</v>
      </c>
      <c r="H1623" s="292">
        <f t="shared" si="170"/>
        <v>1</v>
      </c>
      <c r="I1623" s="158"/>
      <c r="J1623" s="158"/>
      <c r="K1623" s="292">
        <f t="shared" si="171"/>
        <v>0</v>
      </c>
      <c r="L1623" s="158"/>
      <c r="M1623" s="158"/>
      <c r="N1623" s="292">
        <f t="shared" si="172"/>
        <v>0</v>
      </c>
      <c r="O1623" s="288">
        <f t="shared" si="173"/>
        <v>1</v>
      </c>
    </row>
    <row r="1624" spans="1:15" ht="12.75">
      <c r="A1624" s="279"/>
      <c r="B1624" s="291"/>
      <c r="C1624" s="16"/>
      <c r="D1624" s="16"/>
      <c r="E1624" s="281"/>
      <c r="F1624" s="16"/>
      <c r="G1624" s="16"/>
      <c r="H1624" s="281"/>
      <c r="I1624" s="16"/>
      <c r="J1624" s="16"/>
      <c r="K1624" s="281"/>
      <c r="L1624" s="16"/>
      <c r="M1624" s="16"/>
      <c r="N1624" s="281"/>
      <c r="O1624" s="288"/>
    </row>
    <row r="1625" spans="1:15" ht="12.75">
      <c r="A1625" s="285" t="s">
        <v>553</v>
      </c>
      <c r="B1625" s="157"/>
      <c r="C1625" s="157"/>
      <c r="D1625" s="157"/>
      <c r="E1625" s="286">
        <f>SUM(E1617:E1623)</f>
        <v>9.588</v>
      </c>
      <c r="F1625" s="157"/>
      <c r="G1625" s="157"/>
      <c r="H1625" s="286">
        <f>SUM(H1617:H1623)</f>
        <v>9.13</v>
      </c>
      <c r="I1625" s="157"/>
      <c r="J1625" s="157"/>
      <c r="K1625" s="286">
        <f>SUM(K1617:K1623)</f>
        <v>2.08</v>
      </c>
      <c r="L1625" s="157"/>
      <c r="M1625" s="157"/>
      <c r="N1625" s="286">
        <f>SUM(N1617:N1623)</f>
        <v>1.624</v>
      </c>
      <c r="O1625" s="288">
        <f>SUM(E1625,H1625,K1625,N1625)</f>
        <v>22.422</v>
      </c>
    </row>
    <row r="1626" spans="1:15" ht="12.75">
      <c r="A1626" s="285"/>
      <c r="B1626" s="157"/>
      <c r="C1626" s="157"/>
      <c r="D1626" s="157"/>
      <c r="E1626" s="285"/>
      <c r="F1626" s="157"/>
      <c r="G1626" s="157"/>
      <c r="H1626" s="285"/>
      <c r="I1626" s="157"/>
      <c r="J1626" s="157"/>
      <c r="K1626" s="285"/>
      <c r="L1626" s="157"/>
      <c r="M1626" s="157"/>
      <c r="N1626" s="285"/>
      <c r="O1626" s="294"/>
    </row>
    <row r="1627" spans="1:15" ht="12.75">
      <c r="A1627" s="296" t="s">
        <v>59</v>
      </c>
      <c r="B1627" s="167" t="s">
        <v>169</v>
      </c>
      <c r="C1627" s="297">
        <v>70</v>
      </c>
      <c r="D1627" s="297">
        <v>25</v>
      </c>
      <c r="E1627" s="292">
        <f>(C1627*D1627)/1000</f>
        <v>1.75</v>
      </c>
      <c r="F1627" s="297">
        <v>50</v>
      </c>
      <c r="G1627" s="297">
        <v>25</v>
      </c>
      <c r="H1627" s="292">
        <f>(F1627*G1627)/1000</f>
        <v>1.25</v>
      </c>
      <c r="I1627" s="297">
        <v>25</v>
      </c>
      <c r="J1627" s="297">
        <v>25</v>
      </c>
      <c r="K1627" s="292">
        <f>(I1627*J1627)/1000</f>
        <v>0.625</v>
      </c>
      <c r="L1627" s="298">
        <v>70</v>
      </c>
      <c r="M1627" s="299">
        <v>25</v>
      </c>
      <c r="N1627" s="292">
        <f>(L1627*M1627)/1000</f>
        <v>1.75</v>
      </c>
      <c r="O1627" s="288">
        <f>SUM(E1627,H1627,K1627,N1627)</f>
        <v>5.375</v>
      </c>
    </row>
    <row r="1628" spans="1:15" ht="12.75">
      <c r="A1628" s="296"/>
      <c r="B1628" s="167"/>
      <c r="C1628" s="52"/>
      <c r="D1628" s="52"/>
      <c r="E1628" s="281"/>
      <c r="F1628" s="52"/>
      <c r="G1628" s="52"/>
      <c r="H1628" s="281"/>
      <c r="I1628" s="52"/>
      <c r="J1628" s="52"/>
      <c r="K1628" s="281"/>
      <c r="L1628" s="155"/>
      <c r="M1628" s="155"/>
      <c r="N1628" s="300"/>
      <c r="O1628" s="301"/>
    </row>
    <row r="1629" spans="1:15" ht="21">
      <c r="A1629" s="167" t="s">
        <v>60</v>
      </c>
      <c r="B1629" s="167"/>
      <c r="C1629" s="52"/>
      <c r="D1629" s="52"/>
      <c r="E1629" s="302">
        <v>0.25</v>
      </c>
      <c r="F1629" s="303"/>
      <c r="G1629" s="303"/>
      <c r="H1629" s="302">
        <v>0.25</v>
      </c>
      <c r="I1629" s="303"/>
      <c r="J1629" s="303"/>
      <c r="K1629" s="302">
        <v>0.25</v>
      </c>
      <c r="L1629" s="304"/>
      <c r="M1629" s="304"/>
      <c r="N1629" s="304">
        <v>0.25</v>
      </c>
      <c r="O1629" s="305">
        <f>SUM(E1629,H1629,K1629,N1629)</f>
        <v>1</v>
      </c>
    </row>
    <row r="1630" spans="1:15" ht="12.75">
      <c r="A1630" s="362" t="s">
        <v>61</v>
      </c>
      <c r="B1630" s="363"/>
      <c r="C1630" s="363"/>
      <c r="D1630" s="364"/>
      <c r="E1630" s="158"/>
      <c r="F1630" s="158"/>
      <c r="G1630" s="158"/>
      <c r="H1630" s="158"/>
      <c r="I1630" s="158"/>
      <c r="J1630" s="158"/>
      <c r="K1630" s="158"/>
      <c r="L1630" s="158"/>
      <c r="M1630" s="158"/>
      <c r="N1630" s="158"/>
      <c r="O1630" s="158"/>
    </row>
    <row r="1631" spans="1:15" ht="22.5">
      <c r="A1631" s="52" t="s">
        <v>62</v>
      </c>
      <c r="B1631" s="167" t="s">
        <v>63</v>
      </c>
      <c r="C1631" s="297">
        <v>5.35</v>
      </c>
      <c r="D1631" s="297">
        <v>4.38</v>
      </c>
      <c r="E1631" s="302">
        <f>C1631*D1631</f>
        <v>23.432999999999996</v>
      </c>
      <c r="F1631" s="297">
        <v>3.56</v>
      </c>
      <c r="G1631" s="297">
        <v>4.38</v>
      </c>
      <c r="H1631" s="302">
        <f>F1631*G1631</f>
        <v>15.5928</v>
      </c>
      <c r="I1631" s="297">
        <v>2.18</v>
      </c>
      <c r="J1631" s="297">
        <v>4.39</v>
      </c>
      <c r="K1631" s="302">
        <f>I1631*J1631</f>
        <v>9.5702</v>
      </c>
      <c r="L1631" s="307">
        <v>6.73</v>
      </c>
      <c r="M1631" s="303">
        <v>4.37</v>
      </c>
      <c r="N1631" s="302">
        <f>L1631*M1631</f>
        <v>29.410100000000003</v>
      </c>
      <c r="O1631" s="308">
        <f>E1631+H1631+K1631+N1631</f>
        <v>78.0061</v>
      </c>
    </row>
    <row r="1632" spans="1:15" ht="22.5">
      <c r="A1632" s="52" t="s">
        <v>64</v>
      </c>
      <c r="B1632" s="167" t="s">
        <v>65</v>
      </c>
      <c r="C1632" s="297">
        <v>292.5</v>
      </c>
      <c r="D1632" s="297">
        <v>2.222</v>
      </c>
      <c r="E1632" s="302">
        <f>C1632*D1632</f>
        <v>649.935</v>
      </c>
      <c r="F1632" s="297">
        <v>46.59</v>
      </c>
      <c r="G1632" s="297">
        <v>2.222</v>
      </c>
      <c r="H1632" s="302">
        <f>F1632*G1632</f>
        <v>103.52298</v>
      </c>
      <c r="I1632" s="297"/>
      <c r="J1632" s="297"/>
      <c r="K1632" s="302">
        <f>I1632*J1632</f>
        <v>0</v>
      </c>
      <c r="L1632" s="307">
        <v>229.92</v>
      </c>
      <c r="M1632" s="303">
        <v>2.222</v>
      </c>
      <c r="N1632" s="302">
        <f>L1632*M1632</f>
        <v>510.88223999999997</v>
      </c>
      <c r="O1632" s="308">
        <f>E1632+H1632+K1632+N1632</f>
        <v>1264.3402199999998</v>
      </c>
    </row>
    <row r="1633" spans="1:15" ht="45">
      <c r="A1633" s="52" t="s">
        <v>66</v>
      </c>
      <c r="B1633" s="167" t="s">
        <v>65</v>
      </c>
      <c r="C1633" s="297"/>
      <c r="D1633" s="297"/>
      <c r="E1633" s="302">
        <f>C1633*D1633</f>
        <v>0</v>
      </c>
      <c r="F1633" s="297"/>
      <c r="G1633" s="297"/>
      <c r="H1633" s="302">
        <f>F1633*G1633</f>
        <v>0</v>
      </c>
      <c r="I1633" s="297"/>
      <c r="J1633" s="297"/>
      <c r="K1633" s="302">
        <f>I1633*J1633</f>
        <v>0</v>
      </c>
      <c r="L1633" s="307"/>
      <c r="M1633" s="303"/>
      <c r="N1633" s="302">
        <f>L1633*M1633</f>
        <v>0</v>
      </c>
      <c r="O1633" s="308">
        <f>E1633+H1633+K1633+N1633</f>
        <v>0</v>
      </c>
    </row>
    <row r="1634" spans="1:15" ht="22.5">
      <c r="A1634" s="52" t="s">
        <v>67</v>
      </c>
      <c r="B1634" s="167" t="s">
        <v>32</v>
      </c>
      <c r="C1634" s="297">
        <v>130.41</v>
      </c>
      <c r="D1634" s="297">
        <v>0.03</v>
      </c>
      <c r="E1634" s="302">
        <f>C1634*D1634</f>
        <v>3.9122999999999997</v>
      </c>
      <c r="F1634" s="297">
        <v>130.41</v>
      </c>
      <c r="G1634" s="297">
        <v>0.03</v>
      </c>
      <c r="H1634" s="302">
        <f>F1634*G1634</f>
        <v>3.9122999999999997</v>
      </c>
      <c r="I1634" s="297">
        <v>130.41</v>
      </c>
      <c r="J1634" s="297">
        <v>0.03</v>
      </c>
      <c r="K1634" s="302">
        <f>I1634*J1634</f>
        <v>3.9122999999999997</v>
      </c>
      <c r="L1634" s="297">
        <v>130.41</v>
      </c>
      <c r="M1634" s="297">
        <v>0.029</v>
      </c>
      <c r="N1634" s="302">
        <f>L1634*M1634</f>
        <v>3.78189</v>
      </c>
      <c r="O1634" s="308">
        <f>E1634+H1634+K1634+N1634</f>
        <v>15.51879</v>
      </c>
    </row>
    <row r="1635" spans="1:15" ht="22.5">
      <c r="A1635" s="52" t="s">
        <v>68</v>
      </c>
      <c r="B1635" s="167" t="s">
        <v>32</v>
      </c>
      <c r="C1635" s="297">
        <v>130.41</v>
      </c>
      <c r="D1635" s="297">
        <v>0.0172</v>
      </c>
      <c r="E1635" s="302">
        <f>C1635*D1635</f>
        <v>2.243052</v>
      </c>
      <c r="F1635" s="297">
        <v>130.41</v>
      </c>
      <c r="G1635" s="297">
        <v>0.0175</v>
      </c>
      <c r="H1635" s="302">
        <f>F1635*G1635</f>
        <v>2.282175</v>
      </c>
      <c r="I1635" s="297">
        <v>130.41</v>
      </c>
      <c r="J1635" s="297">
        <v>0.0172</v>
      </c>
      <c r="K1635" s="302">
        <f>I1635*J1635</f>
        <v>2.243052</v>
      </c>
      <c r="L1635" s="303">
        <v>130.41</v>
      </c>
      <c r="M1635" s="303">
        <v>0.017</v>
      </c>
      <c r="N1635" s="302">
        <f>L1635*M1635</f>
        <v>2.21697</v>
      </c>
      <c r="O1635" s="308">
        <f>E1635+H1635+K1635+N1635</f>
        <v>8.985249</v>
      </c>
    </row>
    <row r="1636" spans="1:15" ht="52.5">
      <c r="A1636" s="291" t="s">
        <v>69</v>
      </c>
      <c r="B1636" s="309" t="s">
        <v>1</v>
      </c>
      <c r="C1636" s="157"/>
      <c r="D1636" s="157"/>
      <c r="E1636" s="286">
        <f>E1631+E1632+E1633+E1634+E1635</f>
        <v>679.5233519999999</v>
      </c>
      <c r="F1636" s="286"/>
      <c r="G1636" s="286"/>
      <c r="H1636" s="286">
        <f>H1631+H1632+H1633+H1634+H1635</f>
        <v>125.310255</v>
      </c>
      <c r="I1636" s="286"/>
      <c r="J1636" s="286"/>
      <c r="K1636" s="286">
        <f>K1631+K1632+K1633+K1634+K1635</f>
        <v>15.725552</v>
      </c>
      <c r="L1636" s="286"/>
      <c r="M1636" s="286"/>
      <c r="N1636" s="286">
        <f>N1631+N1632+N1633+N1634+N1635</f>
        <v>546.2911999999999</v>
      </c>
      <c r="O1636" s="286">
        <f>O1631+O1632+O1633+O1634+O1635</f>
        <v>1366.850359</v>
      </c>
    </row>
    <row r="1637" spans="1:15" ht="12.75">
      <c r="A1637" s="352" t="s">
        <v>554</v>
      </c>
      <c r="B1637" s="365"/>
      <c r="C1637" s="365"/>
      <c r="D1637" s="365"/>
      <c r="E1637" s="365"/>
      <c r="F1637" s="365"/>
      <c r="G1637" s="365"/>
      <c r="H1637" s="365"/>
      <c r="I1637" s="365"/>
      <c r="J1637" s="365"/>
      <c r="K1637" s="365"/>
      <c r="L1637" s="365"/>
      <c r="M1637" s="365"/>
      <c r="N1637" s="365"/>
      <c r="O1637" s="366"/>
    </row>
    <row r="1638" spans="1:15" ht="21">
      <c r="A1638" s="1" t="s">
        <v>555</v>
      </c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</row>
    <row r="1639" spans="1:15" ht="12.75">
      <c r="A1639" s="167" t="s">
        <v>70</v>
      </c>
      <c r="B1639" s="167" t="s">
        <v>32</v>
      </c>
      <c r="C1639" s="297"/>
      <c r="D1639" s="297"/>
      <c r="E1639" s="302">
        <f>C1639*D1639</f>
        <v>0</v>
      </c>
      <c r="F1639" s="297"/>
      <c r="G1639" s="297"/>
      <c r="H1639" s="302">
        <f>F1639*G1639</f>
        <v>0</v>
      </c>
      <c r="I1639" s="297"/>
      <c r="J1639" s="297"/>
      <c r="K1639" s="302">
        <f>I1639*J1639</f>
        <v>0</v>
      </c>
      <c r="L1639" s="307"/>
      <c r="M1639" s="303"/>
      <c r="N1639" s="302">
        <f>L1639*M1639</f>
        <v>0</v>
      </c>
      <c r="O1639" s="308">
        <f>E1639+H1639+K1639+N1639</f>
        <v>0</v>
      </c>
    </row>
    <row r="1640" spans="1:15" ht="12.75">
      <c r="A1640" s="167" t="s">
        <v>71</v>
      </c>
      <c r="B1640" s="167" t="s">
        <v>141</v>
      </c>
      <c r="C1640" s="297"/>
      <c r="D1640" s="297"/>
      <c r="E1640" s="302">
        <f>C1640*D1640</f>
        <v>0</v>
      </c>
      <c r="F1640" s="297"/>
      <c r="G1640" s="297"/>
      <c r="H1640" s="302">
        <f>F1640*G1640</f>
        <v>0</v>
      </c>
      <c r="I1640" s="297"/>
      <c r="J1640" s="297"/>
      <c r="K1640" s="302">
        <f>I1640*J1640</f>
        <v>0</v>
      </c>
      <c r="L1640" s="307"/>
      <c r="M1640" s="303"/>
      <c r="N1640" s="302">
        <f>L1640*M1640</f>
        <v>0</v>
      </c>
      <c r="O1640" s="308">
        <f>E1640+H1640+K1640+N1640</f>
        <v>0</v>
      </c>
    </row>
    <row r="1641" spans="1:15" ht="21">
      <c r="A1641" s="167" t="s">
        <v>557</v>
      </c>
      <c r="B1641" s="167" t="s">
        <v>141</v>
      </c>
      <c r="C1641" s="297"/>
      <c r="D1641" s="297"/>
      <c r="E1641" s="302">
        <v>2</v>
      </c>
      <c r="F1641" s="297"/>
      <c r="G1641" s="297"/>
      <c r="H1641" s="302">
        <v>2</v>
      </c>
      <c r="I1641" s="297"/>
      <c r="J1641" s="297"/>
      <c r="K1641" s="302">
        <v>2</v>
      </c>
      <c r="L1641" s="307"/>
      <c r="M1641" s="303"/>
      <c r="N1641" s="302">
        <v>2</v>
      </c>
      <c r="O1641" s="308">
        <f>E1641+H1641+K1641+N1641</f>
        <v>8</v>
      </c>
    </row>
    <row r="1642" spans="1:15" ht="12.75">
      <c r="A1642" s="167"/>
      <c r="B1642" s="167"/>
      <c r="C1642" s="297"/>
      <c r="D1642" s="297"/>
      <c r="E1642" s="302"/>
      <c r="F1642" s="297"/>
      <c r="G1642" s="297"/>
      <c r="H1642" s="302"/>
      <c r="I1642" s="297"/>
      <c r="J1642" s="297"/>
      <c r="K1642" s="302"/>
      <c r="L1642" s="307"/>
      <c r="M1642" s="307"/>
      <c r="N1642" s="302"/>
      <c r="O1642" s="308"/>
    </row>
    <row r="1643" spans="1:15" ht="31.5">
      <c r="A1643" s="167" t="s">
        <v>559</v>
      </c>
      <c r="B1643" s="167"/>
      <c r="C1643" s="297"/>
      <c r="D1643" s="297"/>
      <c r="E1643" s="302">
        <f>SUM(E1639:E1642)</f>
        <v>2</v>
      </c>
      <c r="F1643" s="297"/>
      <c r="G1643" s="297"/>
      <c r="H1643" s="302">
        <f>SUM(H1639:H1642)</f>
        <v>2</v>
      </c>
      <c r="I1643" s="297"/>
      <c r="J1643" s="297"/>
      <c r="K1643" s="302">
        <f>SUM(K1639:K1642)</f>
        <v>2</v>
      </c>
      <c r="L1643" s="307"/>
      <c r="M1643" s="307"/>
      <c r="N1643" s="302">
        <f>SUM(N1639:N1642)</f>
        <v>2</v>
      </c>
      <c r="O1643" s="308">
        <f>SUM(O1639:O1642)</f>
        <v>8</v>
      </c>
    </row>
    <row r="1644" spans="1:15" ht="12.75">
      <c r="A1644" s="167"/>
      <c r="B1644" s="167"/>
      <c r="C1644" s="167"/>
      <c r="D1644" s="167"/>
      <c r="E1644" s="310"/>
      <c r="F1644" s="167"/>
      <c r="G1644" s="167"/>
      <c r="H1644" s="167"/>
      <c r="I1644" s="167"/>
      <c r="J1644" s="167"/>
      <c r="K1644" s="310"/>
      <c r="L1644" s="310"/>
      <c r="M1644" s="310"/>
      <c r="N1644" s="310"/>
      <c r="O1644" s="311"/>
    </row>
    <row r="1645" spans="1:15" ht="12.75">
      <c r="A1645" s="167" t="s">
        <v>650</v>
      </c>
      <c r="B1645" s="167" t="s">
        <v>561</v>
      </c>
      <c r="C1645" s="52"/>
      <c r="D1645" s="52"/>
      <c r="E1645" s="302">
        <v>32</v>
      </c>
      <c r="F1645" s="160"/>
      <c r="G1645" s="160"/>
      <c r="H1645" s="168"/>
      <c r="I1645" s="160"/>
      <c r="J1645" s="160"/>
      <c r="K1645" s="168"/>
      <c r="L1645" s="160"/>
      <c r="M1645" s="160"/>
      <c r="N1645" s="168"/>
      <c r="O1645" s="308">
        <f>E1645+H1645+K1645+N1645</f>
        <v>32</v>
      </c>
    </row>
    <row r="1646" spans="1:15" ht="12.75">
      <c r="A1646" s="167"/>
      <c r="B1646" s="167"/>
      <c r="C1646" s="52"/>
      <c r="D1646" s="52"/>
      <c r="E1646" s="302"/>
      <c r="F1646" s="52"/>
      <c r="G1646" s="52"/>
      <c r="H1646" s="52"/>
      <c r="I1646" s="52"/>
      <c r="J1646" s="52"/>
      <c r="K1646" s="52"/>
      <c r="L1646" s="52"/>
      <c r="M1646" s="52"/>
      <c r="N1646" s="52"/>
      <c r="O1646" s="316"/>
    </row>
    <row r="1647" spans="1:15" ht="21">
      <c r="A1647" s="167" t="s">
        <v>562</v>
      </c>
      <c r="B1647" s="167"/>
      <c r="C1647" s="167"/>
      <c r="D1647" s="167"/>
      <c r="E1647" s="310"/>
      <c r="F1647" s="167"/>
      <c r="G1647" s="167"/>
      <c r="H1647" s="310"/>
      <c r="I1647" s="167"/>
      <c r="J1647" s="167"/>
      <c r="K1647" s="310"/>
      <c r="L1647" s="310"/>
      <c r="M1647" s="310"/>
      <c r="N1647" s="310"/>
      <c r="O1647" s="157"/>
    </row>
    <row r="1648" spans="1:15" ht="12.75">
      <c r="A1648" s="52" t="s">
        <v>563</v>
      </c>
      <c r="B1648" s="167" t="s">
        <v>333</v>
      </c>
      <c r="C1648" s="297">
        <v>8.5</v>
      </c>
      <c r="D1648" s="297">
        <v>80</v>
      </c>
      <c r="E1648" s="292">
        <f aca="true" t="shared" si="174" ref="E1648:E1654">(C1648*D1648)/1000</f>
        <v>0.68</v>
      </c>
      <c r="F1648" s="297">
        <v>8.5</v>
      </c>
      <c r="G1648" s="297">
        <v>80</v>
      </c>
      <c r="H1648" s="292">
        <f aca="true" t="shared" si="175" ref="H1648:H1654">(F1648*G1648)/1000</f>
        <v>0.68</v>
      </c>
      <c r="I1648" s="297">
        <v>8.5</v>
      </c>
      <c r="J1648" s="297">
        <v>80</v>
      </c>
      <c r="K1648" s="292">
        <f aca="true" t="shared" si="176" ref="K1648:K1654">(I1648*J1648)/1000</f>
        <v>0.68</v>
      </c>
      <c r="L1648" s="298">
        <v>8.5</v>
      </c>
      <c r="M1648" s="298">
        <v>80</v>
      </c>
      <c r="N1648" s="292">
        <f aca="true" t="shared" si="177" ref="N1648:N1654">(L1648*M1648)/1000</f>
        <v>0.68</v>
      </c>
      <c r="O1648" s="308">
        <f aca="true" t="shared" si="178" ref="O1648:O1655">E1648+H1648+K1648+N1648</f>
        <v>2.72</v>
      </c>
    </row>
    <row r="1649" spans="1:15" ht="12.75">
      <c r="A1649" s="52" t="s">
        <v>565</v>
      </c>
      <c r="B1649" s="167" t="s">
        <v>333</v>
      </c>
      <c r="C1649" s="297">
        <v>2</v>
      </c>
      <c r="D1649" s="297">
        <v>100</v>
      </c>
      <c r="E1649" s="292">
        <f t="shared" si="174"/>
        <v>0.2</v>
      </c>
      <c r="F1649" s="297">
        <v>2</v>
      </c>
      <c r="G1649" s="297">
        <v>100</v>
      </c>
      <c r="H1649" s="292">
        <f t="shared" si="175"/>
        <v>0.2</v>
      </c>
      <c r="I1649" s="297">
        <v>2</v>
      </c>
      <c r="J1649" s="297">
        <v>100</v>
      </c>
      <c r="K1649" s="292">
        <f t="shared" si="176"/>
        <v>0.2</v>
      </c>
      <c r="L1649" s="298">
        <v>2</v>
      </c>
      <c r="M1649" s="298">
        <v>100</v>
      </c>
      <c r="N1649" s="292">
        <f t="shared" si="177"/>
        <v>0.2</v>
      </c>
      <c r="O1649" s="308">
        <f t="shared" si="178"/>
        <v>0.8</v>
      </c>
    </row>
    <row r="1650" spans="1:15" ht="12.75">
      <c r="A1650" s="52" t="s">
        <v>566</v>
      </c>
      <c r="B1650" s="167" t="s">
        <v>577</v>
      </c>
      <c r="C1650" s="297">
        <v>2</v>
      </c>
      <c r="D1650" s="297">
        <v>250</v>
      </c>
      <c r="E1650" s="292">
        <f t="shared" si="174"/>
        <v>0.5</v>
      </c>
      <c r="F1650" s="297">
        <v>2</v>
      </c>
      <c r="G1650" s="297">
        <v>250</v>
      </c>
      <c r="H1650" s="292">
        <f t="shared" si="175"/>
        <v>0.5</v>
      </c>
      <c r="I1650" s="297">
        <v>20</v>
      </c>
      <c r="J1650" s="297">
        <v>250</v>
      </c>
      <c r="K1650" s="292">
        <f t="shared" si="176"/>
        <v>5</v>
      </c>
      <c r="L1650" s="298"/>
      <c r="M1650" s="298"/>
      <c r="N1650" s="292">
        <f t="shared" si="177"/>
        <v>0</v>
      </c>
      <c r="O1650" s="308">
        <f t="shared" si="178"/>
        <v>6</v>
      </c>
    </row>
    <row r="1651" spans="1:15" ht="12.75">
      <c r="A1651" s="52" t="s">
        <v>567</v>
      </c>
      <c r="B1651" s="167" t="s">
        <v>333</v>
      </c>
      <c r="C1651" s="297">
        <v>50</v>
      </c>
      <c r="D1651" s="297">
        <v>5</v>
      </c>
      <c r="E1651" s="292">
        <f t="shared" si="174"/>
        <v>0.25</v>
      </c>
      <c r="F1651" s="297">
        <v>50</v>
      </c>
      <c r="G1651" s="297">
        <v>5</v>
      </c>
      <c r="H1651" s="292">
        <f t="shared" si="175"/>
        <v>0.25</v>
      </c>
      <c r="I1651" s="297"/>
      <c r="J1651" s="297"/>
      <c r="K1651" s="292">
        <f t="shared" si="176"/>
        <v>0</v>
      </c>
      <c r="L1651" s="298"/>
      <c r="M1651" s="298"/>
      <c r="N1651" s="292">
        <f t="shared" si="177"/>
        <v>0</v>
      </c>
      <c r="O1651" s="308">
        <f t="shared" si="178"/>
        <v>0.5</v>
      </c>
    </row>
    <row r="1652" spans="1:15" ht="22.5">
      <c r="A1652" s="52" t="s">
        <v>194</v>
      </c>
      <c r="B1652" s="167" t="s">
        <v>193</v>
      </c>
      <c r="C1652" s="297">
        <v>5</v>
      </c>
      <c r="D1652" s="297">
        <v>500</v>
      </c>
      <c r="E1652" s="292">
        <f t="shared" si="174"/>
        <v>2.5</v>
      </c>
      <c r="F1652" s="297"/>
      <c r="G1652" s="297"/>
      <c r="H1652" s="292">
        <f t="shared" si="175"/>
        <v>0</v>
      </c>
      <c r="I1652" s="297">
        <v>5</v>
      </c>
      <c r="J1652" s="297">
        <v>500</v>
      </c>
      <c r="K1652" s="292">
        <f t="shared" si="176"/>
        <v>2.5</v>
      </c>
      <c r="L1652" s="298"/>
      <c r="M1652" s="298"/>
      <c r="N1652" s="292">
        <f t="shared" si="177"/>
        <v>0</v>
      </c>
      <c r="O1652" s="308">
        <f t="shared" si="178"/>
        <v>5</v>
      </c>
    </row>
    <row r="1653" spans="1:15" ht="12.75">
      <c r="A1653" s="52" t="s">
        <v>192</v>
      </c>
      <c r="B1653" s="167" t="s">
        <v>193</v>
      </c>
      <c r="C1653" s="297">
        <v>45</v>
      </c>
      <c r="D1653" s="297">
        <v>450</v>
      </c>
      <c r="E1653" s="292">
        <f>(C1653*D1653)/1000</f>
        <v>20.25</v>
      </c>
      <c r="F1653" s="297"/>
      <c r="G1653" s="297"/>
      <c r="H1653" s="292">
        <f>(F1653*G1653)/1000</f>
        <v>0</v>
      </c>
      <c r="I1653" s="297"/>
      <c r="J1653" s="297"/>
      <c r="K1653" s="292">
        <f>(I1653*J1653)/1000</f>
        <v>0</v>
      </c>
      <c r="L1653" s="298"/>
      <c r="M1653" s="298"/>
      <c r="N1653" s="292">
        <f>(L1653*M1653)/1000</f>
        <v>0</v>
      </c>
      <c r="O1653" s="308">
        <f>E1653+H1653+K1653+N1653</f>
        <v>20.25</v>
      </c>
    </row>
    <row r="1654" spans="1:15" ht="12.75">
      <c r="A1654" s="52" t="s">
        <v>657</v>
      </c>
      <c r="B1654" s="167" t="s">
        <v>577</v>
      </c>
      <c r="C1654" s="297">
        <v>200</v>
      </c>
      <c r="D1654" s="297">
        <v>250</v>
      </c>
      <c r="E1654" s="292">
        <f t="shared" si="174"/>
        <v>50</v>
      </c>
      <c r="F1654" s="297"/>
      <c r="G1654" s="297"/>
      <c r="H1654" s="292">
        <f t="shared" si="175"/>
        <v>0</v>
      </c>
      <c r="I1654" s="297"/>
      <c r="J1654" s="297"/>
      <c r="K1654" s="292">
        <f t="shared" si="176"/>
        <v>0</v>
      </c>
      <c r="L1654" s="298"/>
      <c r="M1654" s="298"/>
      <c r="N1654" s="292">
        <f t="shared" si="177"/>
        <v>0</v>
      </c>
      <c r="O1654" s="308">
        <f t="shared" si="178"/>
        <v>50</v>
      </c>
    </row>
    <row r="1655" spans="1:15" ht="33.75">
      <c r="A1655" s="143" t="s">
        <v>569</v>
      </c>
      <c r="B1655" s="167" t="s">
        <v>561</v>
      </c>
      <c r="C1655" s="167"/>
      <c r="D1655" s="167"/>
      <c r="E1655" s="312">
        <v>5</v>
      </c>
      <c r="F1655" s="313"/>
      <c r="G1655" s="313"/>
      <c r="H1655" s="312">
        <v>5</v>
      </c>
      <c r="I1655" s="313"/>
      <c r="J1655" s="313"/>
      <c r="K1655" s="312">
        <v>5</v>
      </c>
      <c r="L1655" s="312"/>
      <c r="M1655" s="312"/>
      <c r="N1655" s="312">
        <v>5</v>
      </c>
      <c r="O1655" s="308">
        <f t="shared" si="178"/>
        <v>20</v>
      </c>
    </row>
    <row r="1656" spans="1:15" ht="32.25">
      <c r="A1656" s="314" t="s">
        <v>78</v>
      </c>
      <c r="B1656" s="309" t="s">
        <v>1</v>
      </c>
      <c r="C1656" s="309"/>
      <c r="D1656" s="309"/>
      <c r="E1656" s="315">
        <f>SUM(E1648:E1655)</f>
        <v>79.38</v>
      </c>
      <c r="F1656" s="315"/>
      <c r="G1656" s="315"/>
      <c r="H1656" s="315">
        <f>SUM(H1648:H1655)</f>
        <v>6.63</v>
      </c>
      <c r="I1656" s="315"/>
      <c r="J1656" s="315"/>
      <c r="K1656" s="315">
        <f>SUM(K1648:K1655)</f>
        <v>13.379999999999999</v>
      </c>
      <c r="L1656" s="315"/>
      <c r="M1656" s="315"/>
      <c r="N1656" s="315">
        <f>SUM(N1648:N1655)</f>
        <v>5.88</v>
      </c>
      <c r="O1656" s="315">
        <f>SUM(O1648:O1655)</f>
        <v>105.27</v>
      </c>
    </row>
    <row r="1657" spans="1:15" ht="21">
      <c r="A1657" s="1" t="s">
        <v>79</v>
      </c>
      <c r="B1657" s="167"/>
      <c r="C1657" s="158"/>
      <c r="D1657" s="158"/>
      <c r="E1657" s="158"/>
      <c r="F1657" s="158"/>
      <c r="G1657" s="158"/>
      <c r="H1657" s="158"/>
      <c r="I1657" s="158"/>
      <c r="J1657" s="158"/>
      <c r="K1657" s="158"/>
      <c r="L1657" s="158"/>
      <c r="M1657" s="158"/>
      <c r="N1657" s="158"/>
      <c r="O1657" s="157"/>
    </row>
    <row r="1658" spans="1:15" ht="12.75">
      <c r="A1658" s="143" t="s">
        <v>658</v>
      </c>
      <c r="B1658" s="167" t="s">
        <v>561</v>
      </c>
      <c r="C1658" s="158">
        <v>2</v>
      </c>
      <c r="D1658" s="158"/>
      <c r="E1658" s="316">
        <v>24</v>
      </c>
      <c r="F1658" s="158"/>
      <c r="G1658" s="158"/>
      <c r="H1658" s="158"/>
      <c r="I1658" s="158"/>
      <c r="J1658" s="158"/>
      <c r="K1658" s="158"/>
      <c r="L1658" s="158"/>
      <c r="M1658" s="158"/>
      <c r="N1658" s="316"/>
      <c r="O1658" s="308">
        <f>E1658+H1658+K1658+N1658</f>
        <v>24</v>
      </c>
    </row>
    <row r="1659" spans="1:15" ht="12.75">
      <c r="A1659" s="143" t="s">
        <v>621</v>
      </c>
      <c r="B1659" s="167" t="s">
        <v>561</v>
      </c>
      <c r="C1659" s="158">
        <v>2</v>
      </c>
      <c r="D1659" s="158"/>
      <c r="E1659" s="316">
        <v>2.4</v>
      </c>
      <c r="F1659" s="158"/>
      <c r="G1659" s="158"/>
      <c r="H1659" s="158"/>
      <c r="I1659" s="158"/>
      <c r="J1659" s="158"/>
      <c r="K1659" s="158"/>
      <c r="L1659" s="158"/>
      <c r="M1659" s="158"/>
      <c r="N1659" s="316"/>
      <c r="O1659" s="308">
        <f>E1659+H1659+K1659+N1659</f>
        <v>2.4</v>
      </c>
    </row>
    <row r="1660" spans="1:15" ht="45">
      <c r="A1660" s="143" t="s">
        <v>659</v>
      </c>
      <c r="B1660" s="167" t="s">
        <v>561</v>
      </c>
      <c r="C1660" s="158">
        <v>1</v>
      </c>
      <c r="D1660" s="158"/>
      <c r="E1660" s="316">
        <v>8</v>
      </c>
      <c r="F1660" s="158"/>
      <c r="G1660" s="158"/>
      <c r="H1660" s="158"/>
      <c r="I1660" s="158"/>
      <c r="J1660" s="158"/>
      <c r="K1660" s="158"/>
      <c r="L1660" s="158"/>
      <c r="M1660" s="158"/>
      <c r="N1660" s="316"/>
      <c r="O1660" s="308">
        <f>E1660+H1660+K1660+N1660</f>
        <v>8</v>
      </c>
    </row>
    <row r="1661" spans="1:15" ht="12.75">
      <c r="A1661" s="52"/>
      <c r="B1661" s="52"/>
      <c r="C1661" s="52"/>
      <c r="D1661" s="52"/>
      <c r="E1661" s="52"/>
      <c r="F1661" s="52"/>
      <c r="G1661" s="52"/>
      <c r="H1661" s="52"/>
      <c r="I1661" s="52"/>
      <c r="J1661" s="52"/>
      <c r="K1661" s="319"/>
      <c r="L1661" s="319"/>
      <c r="M1661" s="319"/>
      <c r="N1661" s="335"/>
      <c r="O1661" s="308">
        <f>E1661+H1661+K1661+N1661</f>
        <v>0</v>
      </c>
    </row>
    <row r="1662" spans="1:15" ht="31.5">
      <c r="A1662" s="1" t="s">
        <v>176</v>
      </c>
      <c r="B1662" s="317" t="s">
        <v>1</v>
      </c>
      <c r="C1662" s="158"/>
      <c r="D1662" s="158"/>
      <c r="E1662" s="286">
        <f>SUM(E1658:E1661)</f>
        <v>34.4</v>
      </c>
      <c r="F1662" s="104"/>
      <c r="G1662" s="104"/>
      <c r="H1662" s="104"/>
      <c r="I1662" s="104"/>
      <c r="J1662" s="104"/>
      <c r="K1662" s="318"/>
      <c r="L1662" s="318"/>
      <c r="M1662" s="318"/>
      <c r="N1662" s="318"/>
      <c r="O1662" s="315">
        <f>SUM(O1658:O1661)</f>
        <v>34.4</v>
      </c>
    </row>
    <row r="1663" spans="1:15" ht="12.75">
      <c r="A1663" s="352" t="s">
        <v>80</v>
      </c>
      <c r="B1663" s="363"/>
      <c r="C1663" s="363"/>
      <c r="D1663" s="363"/>
      <c r="E1663" s="364"/>
      <c r="F1663" s="158"/>
      <c r="G1663" s="158"/>
      <c r="H1663" s="158"/>
      <c r="I1663" s="158"/>
      <c r="J1663" s="158"/>
      <c r="K1663" s="158"/>
      <c r="L1663" s="158"/>
      <c r="M1663" s="158"/>
      <c r="N1663" s="158"/>
      <c r="O1663" s="158"/>
    </row>
    <row r="1664" spans="1:15" ht="12.75">
      <c r="A1664" s="319" t="s">
        <v>2</v>
      </c>
      <c r="B1664" s="280" t="s">
        <v>572</v>
      </c>
      <c r="C1664" s="306">
        <v>6</v>
      </c>
      <c r="D1664" s="104">
        <v>100</v>
      </c>
      <c r="E1664" s="292">
        <f aca="true" t="shared" si="179" ref="E1664:E1671">(C1664*D1664)/1000</f>
        <v>0.6</v>
      </c>
      <c r="F1664" s="306">
        <v>6</v>
      </c>
      <c r="G1664" s="104">
        <v>100</v>
      </c>
      <c r="H1664" s="292">
        <f aca="true" t="shared" si="180" ref="H1664:H1671">(F1664*G1664)/1000</f>
        <v>0.6</v>
      </c>
      <c r="I1664" s="306">
        <v>8</v>
      </c>
      <c r="J1664" s="104">
        <v>100</v>
      </c>
      <c r="K1664" s="292">
        <f aca="true" t="shared" si="181" ref="K1664:K1671">(I1664*J1664)/1000</f>
        <v>0.8</v>
      </c>
      <c r="L1664" s="306">
        <v>10</v>
      </c>
      <c r="M1664" s="104">
        <v>100</v>
      </c>
      <c r="N1664" s="292">
        <f aca="true" t="shared" si="182" ref="N1664:N1671">(L1664*M1664)/1000</f>
        <v>1</v>
      </c>
      <c r="O1664" s="308">
        <f aca="true" t="shared" si="183" ref="O1664:O1702">E1664+H1664+K1664+N1664</f>
        <v>3</v>
      </c>
    </row>
    <row r="1665" spans="1:15" ht="12.75">
      <c r="A1665" s="319" t="s">
        <v>573</v>
      </c>
      <c r="B1665" s="280" t="s">
        <v>9</v>
      </c>
      <c r="C1665" s="306">
        <v>1</v>
      </c>
      <c r="D1665" s="104">
        <v>100</v>
      </c>
      <c r="E1665" s="292">
        <f t="shared" si="179"/>
        <v>0.1</v>
      </c>
      <c r="F1665" s="306">
        <v>1</v>
      </c>
      <c r="G1665" s="104">
        <v>100</v>
      </c>
      <c r="H1665" s="292">
        <f t="shared" si="180"/>
        <v>0.1</v>
      </c>
      <c r="I1665" s="306">
        <v>1</v>
      </c>
      <c r="J1665" s="104">
        <v>100</v>
      </c>
      <c r="K1665" s="292">
        <f t="shared" si="181"/>
        <v>0.1</v>
      </c>
      <c r="L1665" s="306">
        <v>1</v>
      </c>
      <c r="M1665" s="104">
        <v>100</v>
      </c>
      <c r="N1665" s="292">
        <f t="shared" si="182"/>
        <v>0.1</v>
      </c>
      <c r="O1665" s="308">
        <f t="shared" si="183"/>
        <v>0.4</v>
      </c>
    </row>
    <row r="1666" spans="1:15" ht="12.75">
      <c r="A1666" s="319" t="s">
        <v>6</v>
      </c>
      <c r="B1666" s="280" t="s">
        <v>9</v>
      </c>
      <c r="C1666" s="306">
        <v>10</v>
      </c>
      <c r="D1666" s="104">
        <v>33</v>
      </c>
      <c r="E1666" s="292">
        <f t="shared" si="179"/>
        <v>0.33</v>
      </c>
      <c r="F1666" s="306">
        <v>5</v>
      </c>
      <c r="G1666" s="104">
        <v>33</v>
      </c>
      <c r="H1666" s="292">
        <f t="shared" si="180"/>
        <v>0.165</v>
      </c>
      <c r="I1666" s="306">
        <v>5</v>
      </c>
      <c r="J1666" s="104">
        <v>33</v>
      </c>
      <c r="K1666" s="292">
        <f t="shared" si="181"/>
        <v>0.165</v>
      </c>
      <c r="L1666" s="306">
        <v>10</v>
      </c>
      <c r="M1666" s="104">
        <v>33</v>
      </c>
      <c r="N1666" s="292">
        <f t="shared" si="182"/>
        <v>0.33</v>
      </c>
      <c r="O1666" s="308">
        <f t="shared" si="183"/>
        <v>0.99</v>
      </c>
    </row>
    <row r="1667" spans="1:15" ht="12.75">
      <c r="A1667" s="319" t="s">
        <v>579</v>
      </c>
      <c r="B1667" s="280" t="s">
        <v>9</v>
      </c>
      <c r="C1667" s="306">
        <v>20</v>
      </c>
      <c r="D1667" s="104">
        <v>10</v>
      </c>
      <c r="E1667" s="292">
        <f t="shared" si="179"/>
        <v>0.2</v>
      </c>
      <c r="F1667" s="306">
        <v>10</v>
      </c>
      <c r="G1667" s="104">
        <v>10</v>
      </c>
      <c r="H1667" s="292">
        <f t="shared" si="180"/>
        <v>0.1</v>
      </c>
      <c r="I1667" s="306">
        <v>20</v>
      </c>
      <c r="J1667" s="104">
        <v>10</v>
      </c>
      <c r="K1667" s="292">
        <f t="shared" si="181"/>
        <v>0.2</v>
      </c>
      <c r="L1667" s="306">
        <v>10</v>
      </c>
      <c r="M1667" s="104">
        <v>10</v>
      </c>
      <c r="N1667" s="292">
        <f t="shared" si="182"/>
        <v>0.1</v>
      </c>
      <c r="O1667" s="308">
        <f t="shared" si="183"/>
        <v>0.6</v>
      </c>
    </row>
    <row r="1668" spans="1:15" ht="12.75">
      <c r="A1668" s="319" t="s">
        <v>660</v>
      </c>
      <c r="B1668" s="280" t="s">
        <v>9</v>
      </c>
      <c r="C1668" s="306">
        <v>5</v>
      </c>
      <c r="D1668" s="104">
        <v>15</v>
      </c>
      <c r="E1668" s="292">
        <f t="shared" si="179"/>
        <v>0.075</v>
      </c>
      <c r="F1668" s="306">
        <v>5</v>
      </c>
      <c r="G1668" s="104">
        <v>15</v>
      </c>
      <c r="H1668" s="292">
        <f t="shared" si="180"/>
        <v>0.075</v>
      </c>
      <c r="I1668" s="306"/>
      <c r="J1668" s="104"/>
      <c r="K1668" s="292">
        <f t="shared" si="181"/>
        <v>0</v>
      </c>
      <c r="L1668" s="306">
        <v>5</v>
      </c>
      <c r="M1668" s="104">
        <v>15</v>
      </c>
      <c r="N1668" s="292">
        <f t="shared" si="182"/>
        <v>0.075</v>
      </c>
      <c r="O1668" s="308">
        <f t="shared" si="183"/>
        <v>0.22499999999999998</v>
      </c>
    </row>
    <row r="1669" spans="1:15" ht="12.75">
      <c r="A1669" s="319" t="s">
        <v>213</v>
      </c>
      <c r="B1669" s="280" t="s">
        <v>9</v>
      </c>
      <c r="C1669" s="306">
        <v>3</v>
      </c>
      <c r="D1669" s="104">
        <v>3.5</v>
      </c>
      <c r="E1669" s="292">
        <f t="shared" si="179"/>
        <v>0.0105</v>
      </c>
      <c r="F1669" s="306"/>
      <c r="G1669" s="104"/>
      <c r="H1669" s="292">
        <f t="shared" si="180"/>
        <v>0</v>
      </c>
      <c r="I1669" s="306"/>
      <c r="J1669" s="104"/>
      <c r="K1669" s="292">
        <f t="shared" si="181"/>
        <v>0</v>
      </c>
      <c r="L1669" s="306"/>
      <c r="M1669" s="104"/>
      <c r="N1669" s="292">
        <f t="shared" si="182"/>
        <v>0</v>
      </c>
      <c r="O1669" s="308">
        <f t="shared" si="183"/>
        <v>0.0105</v>
      </c>
    </row>
    <row r="1670" spans="1:15" ht="12.75">
      <c r="A1670" s="319" t="s">
        <v>661</v>
      </c>
      <c r="B1670" s="280" t="s">
        <v>9</v>
      </c>
      <c r="C1670" s="306">
        <v>3</v>
      </c>
      <c r="D1670" s="104">
        <v>18</v>
      </c>
      <c r="E1670" s="292">
        <f t="shared" si="179"/>
        <v>0.054</v>
      </c>
      <c r="F1670" s="306"/>
      <c r="G1670" s="104"/>
      <c r="H1670" s="292">
        <f t="shared" si="180"/>
        <v>0</v>
      </c>
      <c r="I1670" s="306"/>
      <c r="J1670" s="104"/>
      <c r="K1670" s="292">
        <f t="shared" si="181"/>
        <v>0</v>
      </c>
      <c r="L1670" s="306"/>
      <c r="M1670" s="104"/>
      <c r="N1670" s="292">
        <f t="shared" si="182"/>
        <v>0</v>
      </c>
      <c r="O1670" s="308">
        <f t="shared" si="183"/>
        <v>0.054</v>
      </c>
    </row>
    <row r="1671" spans="1:15" ht="12.75">
      <c r="A1671" s="319" t="s">
        <v>210</v>
      </c>
      <c r="B1671" s="280" t="s">
        <v>9</v>
      </c>
      <c r="C1671" s="306">
        <v>3</v>
      </c>
      <c r="D1671" s="104">
        <v>18</v>
      </c>
      <c r="E1671" s="292">
        <f t="shared" si="179"/>
        <v>0.054</v>
      </c>
      <c r="F1671" s="306"/>
      <c r="G1671" s="104"/>
      <c r="H1671" s="292">
        <f t="shared" si="180"/>
        <v>0</v>
      </c>
      <c r="I1671" s="306">
        <v>3</v>
      </c>
      <c r="J1671" s="104">
        <v>18</v>
      </c>
      <c r="K1671" s="292">
        <f t="shared" si="181"/>
        <v>0.054</v>
      </c>
      <c r="L1671" s="306"/>
      <c r="M1671" s="104"/>
      <c r="N1671" s="292">
        <f t="shared" si="182"/>
        <v>0</v>
      </c>
      <c r="O1671" s="308">
        <f t="shared" si="183"/>
        <v>0.108</v>
      </c>
    </row>
    <row r="1672" spans="1:15" ht="33.75">
      <c r="A1672" s="52" t="s">
        <v>580</v>
      </c>
      <c r="B1672" s="167" t="s">
        <v>581</v>
      </c>
      <c r="C1672" s="52"/>
      <c r="D1672" s="52"/>
      <c r="E1672" s="312">
        <v>0.2</v>
      </c>
      <c r="F1672" s="313"/>
      <c r="G1672" s="313"/>
      <c r="H1672" s="312">
        <v>0.1</v>
      </c>
      <c r="I1672" s="313"/>
      <c r="J1672" s="313"/>
      <c r="K1672" s="312">
        <v>0.1</v>
      </c>
      <c r="L1672" s="313"/>
      <c r="M1672" s="313"/>
      <c r="N1672" s="312">
        <v>0.2</v>
      </c>
      <c r="O1672" s="308">
        <f t="shared" si="183"/>
        <v>0.6000000000000001</v>
      </c>
    </row>
    <row r="1673" spans="1:15" ht="31.5">
      <c r="A1673" s="1" t="s">
        <v>0</v>
      </c>
      <c r="B1673" s="2" t="s">
        <v>1</v>
      </c>
      <c r="C1673" s="157"/>
      <c r="D1673" s="157"/>
      <c r="E1673" s="286">
        <f>SUM(E1664:E1672)</f>
        <v>1.6235</v>
      </c>
      <c r="F1673" s="157"/>
      <c r="G1673" s="157"/>
      <c r="H1673" s="286">
        <f>SUM(H1664:H1672)</f>
        <v>1.1400000000000001</v>
      </c>
      <c r="I1673" s="157"/>
      <c r="J1673" s="157"/>
      <c r="K1673" s="286">
        <f>SUM(K1664:K1672)</f>
        <v>1.419</v>
      </c>
      <c r="L1673" s="311"/>
      <c r="M1673" s="311"/>
      <c r="N1673" s="286">
        <f>SUM(N1664:N1672)</f>
        <v>1.8050000000000002</v>
      </c>
      <c r="O1673" s="308">
        <f t="shared" si="183"/>
        <v>5.987500000000001</v>
      </c>
    </row>
    <row r="1674" spans="1:15" ht="21">
      <c r="A1674" s="1" t="s">
        <v>7</v>
      </c>
      <c r="B1674" s="6"/>
      <c r="C1674" s="154"/>
      <c r="D1674" s="154"/>
      <c r="E1674" s="154"/>
      <c r="F1674" s="154"/>
      <c r="G1674" s="154"/>
      <c r="H1674" s="154"/>
      <c r="I1674" s="154"/>
      <c r="J1674" s="154"/>
      <c r="K1674" s="154"/>
      <c r="L1674" s="154"/>
      <c r="M1674" s="154"/>
      <c r="N1674" s="154"/>
      <c r="O1674" s="308">
        <f t="shared" si="183"/>
        <v>0</v>
      </c>
    </row>
    <row r="1675" spans="1:15" ht="12.75">
      <c r="A1675" s="16" t="s">
        <v>8</v>
      </c>
      <c r="B1675" s="280" t="s">
        <v>9</v>
      </c>
      <c r="C1675" s="320">
        <v>4</v>
      </c>
      <c r="D1675" s="320">
        <v>60</v>
      </c>
      <c r="E1675" s="292">
        <f aca="true" t="shared" si="184" ref="E1675:E1702">(C1675*D1675)/1000</f>
        <v>0.24</v>
      </c>
      <c r="F1675" s="320">
        <v>3</v>
      </c>
      <c r="G1675" s="320">
        <v>60</v>
      </c>
      <c r="H1675" s="292">
        <f aca="true" t="shared" si="185" ref="H1675:H1702">(F1675*G1675)/1000</f>
        <v>0.18</v>
      </c>
      <c r="I1675" s="320">
        <v>1</v>
      </c>
      <c r="J1675" s="320">
        <v>60</v>
      </c>
      <c r="K1675" s="292">
        <f aca="true" t="shared" si="186" ref="K1675:K1702">(I1675*J1675)/1000</f>
        <v>0.06</v>
      </c>
      <c r="L1675" s="320">
        <v>4</v>
      </c>
      <c r="M1675" s="320">
        <v>60</v>
      </c>
      <c r="N1675" s="292">
        <f aca="true" t="shared" si="187" ref="N1675:N1702">(L1675*M1675)/1000</f>
        <v>0.24</v>
      </c>
      <c r="O1675" s="308">
        <f t="shared" si="183"/>
        <v>0.72</v>
      </c>
    </row>
    <row r="1676" spans="1:15" ht="12.75">
      <c r="A1676" s="321" t="s">
        <v>10</v>
      </c>
      <c r="B1676" s="280" t="s">
        <v>9</v>
      </c>
      <c r="C1676" s="320">
        <v>4</v>
      </c>
      <c r="D1676" s="320">
        <v>15</v>
      </c>
      <c r="E1676" s="292">
        <f t="shared" si="184"/>
        <v>0.06</v>
      </c>
      <c r="F1676" s="320">
        <v>4</v>
      </c>
      <c r="G1676" s="320">
        <v>15</v>
      </c>
      <c r="H1676" s="292">
        <f t="shared" si="185"/>
        <v>0.06</v>
      </c>
      <c r="I1676" s="320">
        <v>4</v>
      </c>
      <c r="J1676" s="320">
        <v>15</v>
      </c>
      <c r="K1676" s="292">
        <f t="shared" si="186"/>
        <v>0.06</v>
      </c>
      <c r="L1676" s="320">
        <v>4</v>
      </c>
      <c r="M1676" s="320">
        <v>15</v>
      </c>
      <c r="N1676" s="292">
        <f t="shared" si="187"/>
        <v>0.06</v>
      </c>
      <c r="O1676" s="308">
        <f t="shared" si="183"/>
        <v>0.24</v>
      </c>
    </row>
    <row r="1677" spans="1:15" ht="22.5">
      <c r="A1677" s="321" t="s">
        <v>11</v>
      </c>
      <c r="B1677" s="280" t="s">
        <v>9</v>
      </c>
      <c r="C1677" s="320">
        <v>5</v>
      </c>
      <c r="D1677" s="320">
        <v>22</v>
      </c>
      <c r="E1677" s="292">
        <f t="shared" si="184"/>
        <v>0.11</v>
      </c>
      <c r="F1677" s="320">
        <v>5</v>
      </c>
      <c r="G1677" s="320">
        <v>22</v>
      </c>
      <c r="H1677" s="292">
        <f t="shared" si="185"/>
        <v>0.11</v>
      </c>
      <c r="I1677" s="320">
        <v>2</v>
      </c>
      <c r="J1677" s="320">
        <v>22</v>
      </c>
      <c r="K1677" s="292">
        <f t="shared" si="186"/>
        <v>0.044</v>
      </c>
      <c r="L1677" s="320">
        <v>5</v>
      </c>
      <c r="M1677" s="320">
        <v>22</v>
      </c>
      <c r="N1677" s="292">
        <f t="shared" si="187"/>
        <v>0.11</v>
      </c>
      <c r="O1677" s="308">
        <f t="shared" si="183"/>
        <v>0.374</v>
      </c>
    </row>
    <row r="1678" spans="1:15" ht="22.5">
      <c r="A1678" s="15" t="s">
        <v>582</v>
      </c>
      <c r="B1678" s="280" t="s">
        <v>9</v>
      </c>
      <c r="C1678" s="320">
        <v>3</v>
      </c>
      <c r="D1678" s="320">
        <v>750</v>
      </c>
      <c r="E1678" s="292">
        <f t="shared" si="184"/>
        <v>2.25</v>
      </c>
      <c r="F1678" s="320">
        <v>1</v>
      </c>
      <c r="G1678" s="320">
        <v>750</v>
      </c>
      <c r="H1678" s="292">
        <f t="shared" si="185"/>
        <v>0.75</v>
      </c>
      <c r="I1678" s="320">
        <v>1</v>
      </c>
      <c r="J1678" s="320">
        <v>750</v>
      </c>
      <c r="K1678" s="292">
        <f t="shared" si="186"/>
        <v>0.75</v>
      </c>
      <c r="L1678" s="320">
        <v>3</v>
      </c>
      <c r="M1678" s="320">
        <v>750</v>
      </c>
      <c r="N1678" s="292">
        <f t="shared" si="187"/>
        <v>2.25</v>
      </c>
      <c r="O1678" s="308">
        <f t="shared" si="183"/>
        <v>6</v>
      </c>
    </row>
    <row r="1679" spans="1:15" ht="22.5">
      <c r="A1679" s="15" t="s">
        <v>583</v>
      </c>
      <c r="B1679" s="280" t="s">
        <v>9</v>
      </c>
      <c r="C1679" s="320">
        <v>10</v>
      </c>
      <c r="D1679" s="320">
        <v>65</v>
      </c>
      <c r="E1679" s="292">
        <f t="shared" si="184"/>
        <v>0.65</v>
      </c>
      <c r="F1679" s="320">
        <v>5</v>
      </c>
      <c r="G1679" s="320">
        <v>65</v>
      </c>
      <c r="H1679" s="292">
        <f t="shared" si="185"/>
        <v>0.325</v>
      </c>
      <c r="I1679" s="320">
        <v>5</v>
      </c>
      <c r="J1679" s="320">
        <v>65</v>
      </c>
      <c r="K1679" s="292">
        <f t="shared" si="186"/>
        <v>0.325</v>
      </c>
      <c r="L1679" s="320">
        <v>10</v>
      </c>
      <c r="M1679" s="320">
        <v>65</v>
      </c>
      <c r="N1679" s="292">
        <f t="shared" si="187"/>
        <v>0.65</v>
      </c>
      <c r="O1679" s="308">
        <f t="shared" si="183"/>
        <v>1.9500000000000002</v>
      </c>
    </row>
    <row r="1680" spans="1:15" ht="22.5">
      <c r="A1680" s="15" t="s">
        <v>587</v>
      </c>
      <c r="B1680" s="280" t="s">
        <v>9</v>
      </c>
      <c r="C1680" s="320">
        <v>2</v>
      </c>
      <c r="D1680" s="320">
        <v>55</v>
      </c>
      <c r="E1680" s="292">
        <f t="shared" si="184"/>
        <v>0.11</v>
      </c>
      <c r="F1680" s="320">
        <v>2</v>
      </c>
      <c r="G1680" s="320">
        <v>55</v>
      </c>
      <c r="H1680" s="292">
        <f t="shared" si="185"/>
        <v>0.11</v>
      </c>
      <c r="I1680" s="320">
        <v>1</v>
      </c>
      <c r="J1680" s="320">
        <v>55</v>
      </c>
      <c r="K1680" s="292">
        <f t="shared" si="186"/>
        <v>0.055</v>
      </c>
      <c r="L1680" s="320">
        <v>2</v>
      </c>
      <c r="M1680" s="320">
        <v>55</v>
      </c>
      <c r="N1680" s="292">
        <f t="shared" si="187"/>
        <v>0.11</v>
      </c>
      <c r="O1680" s="308">
        <f t="shared" si="183"/>
        <v>0.385</v>
      </c>
    </row>
    <row r="1681" spans="1:15" ht="12.75">
      <c r="A1681" s="15" t="s">
        <v>588</v>
      </c>
      <c r="B1681" s="280" t="s">
        <v>9</v>
      </c>
      <c r="C1681" s="320">
        <v>6</v>
      </c>
      <c r="D1681" s="320">
        <v>15</v>
      </c>
      <c r="E1681" s="292">
        <f t="shared" si="184"/>
        <v>0.09</v>
      </c>
      <c r="F1681" s="320">
        <v>6</v>
      </c>
      <c r="G1681" s="320">
        <v>15</v>
      </c>
      <c r="H1681" s="292">
        <f t="shared" si="185"/>
        <v>0.09</v>
      </c>
      <c r="I1681" s="320">
        <v>3</v>
      </c>
      <c r="J1681" s="320">
        <v>15</v>
      </c>
      <c r="K1681" s="292">
        <f t="shared" si="186"/>
        <v>0.045</v>
      </c>
      <c r="L1681" s="320">
        <v>6</v>
      </c>
      <c r="M1681" s="320">
        <v>15</v>
      </c>
      <c r="N1681" s="292">
        <f t="shared" si="187"/>
        <v>0.09</v>
      </c>
      <c r="O1681" s="308">
        <f t="shared" si="183"/>
        <v>0.31499999999999995</v>
      </c>
    </row>
    <row r="1682" spans="1:15" ht="22.5">
      <c r="A1682" s="15" t="s">
        <v>589</v>
      </c>
      <c r="B1682" s="280" t="s">
        <v>9</v>
      </c>
      <c r="C1682" s="320">
        <v>1</v>
      </c>
      <c r="D1682" s="320">
        <v>20</v>
      </c>
      <c r="E1682" s="292">
        <f t="shared" si="184"/>
        <v>0.02</v>
      </c>
      <c r="F1682" s="320">
        <v>1</v>
      </c>
      <c r="G1682" s="320">
        <v>20</v>
      </c>
      <c r="H1682" s="292">
        <f t="shared" si="185"/>
        <v>0.02</v>
      </c>
      <c r="I1682" s="320">
        <v>1</v>
      </c>
      <c r="J1682" s="320">
        <v>20</v>
      </c>
      <c r="K1682" s="292">
        <f t="shared" si="186"/>
        <v>0.02</v>
      </c>
      <c r="L1682" s="320">
        <v>1</v>
      </c>
      <c r="M1682" s="320">
        <v>20</v>
      </c>
      <c r="N1682" s="292">
        <f t="shared" si="187"/>
        <v>0.02</v>
      </c>
      <c r="O1682" s="308">
        <f t="shared" si="183"/>
        <v>0.08</v>
      </c>
    </row>
    <row r="1683" spans="1:15" ht="12.75">
      <c r="A1683" s="16" t="s">
        <v>16</v>
      </c>
      <c r="B1683" s="280" t="s">
        <v>9</v>
      </c>
      <c r="C1683" s="320">
        <v>2</v>
      </c>
      <c r="D1683" s="320">
        <v>85</v>
      </c>
      <c r="E1683" s="292">
        <f t="shared" si="184"/>
        <v>0.17</v>
      </c>
      <c r="F1683" s="320">
        <v>2</v>
      </c>
      <c r="G1683" s="320">
        <v>85</v>
      </c>
      <c r="H1683" s="292">
        <f t="shared" si="185"/>
        <v>0.17</v>
      </c>
      <c r="I1683" s="320"/>
      <c r="J1683" s="320"/>
      <c r="K1683" s="292">
        <f t="shared" si="186"/>
        <v>0</v>
      </c>
      <c r="L1683" s="320">
        <v>1</v>
      </c>
      <c r="M1683" s="320">
        <v>85</v>
      </c>
      <c r="N1683" s="292">
        <f t="shared" si="187"/>
        <v>0.085</v>
      </c>
      <c r="O1683" s="308">
        <f t="shared" si="183"/>
        <v>0.42500000000000004</v>
      </c>
    </row>
    <row r="1684" spans="1:15" ht="12.75">
      <c r="A1684" s="16" t="s">
        <v>18</v>
      </c>
      <c r="B1684" s="280" t="s">
        <v>9</v>
      </c>
      <c r="C1684" s="320">
        <v>10</v>
      </c>
      <c r="D1684" s="320">
        <v>12</v>
      </c>
      <c r="E1684" s="292">
        <f t="shared" si="184"/>
        <v>0.12</v>
      </c>
      <c r="F1684" s="320">
        <v>10</v>
      </c>
      <c r="G1684" s="320">
        <v>12</v>
      </c>
      <c r="H1684" s="292">
        <f t="shared" si="185"/>
        <v>0.12</v>
      </c>
      <c r="I1684" s="320"/>
      <c r="J1684" s="320"/>
      <c r="K1684" s="292">
        <f t="shared" si="186"/>
        <v>0</v>
      </c>
      <c r="L1684" s="320">
        <v>10</v>
      </c>
      <c r="M1684" s="320">
        <v>12</v>
      </c>
      <c r="N1684" s="292">
        <f t="shared" si="187"/>
        <v>0.12</v>
      </c>
      <c r="O1684" s="308">
        <f t="shared" si="183"/>
        <v>0.36</v>
      </c>
    </row>
    <row r="1685" spans="1:15" ht="12.75">
      <c r="A1685" s="16" t="s">
        <v>631</v>
      </c>
      <c r="B1685" s="280" t="s">
        <v>446</v>
      </c>
      <c r="C1685" s="320">
        <v>3</v>
      </c>
      <c r="D1685" s="320">
        <v>600</v>
      </c>
      <c r="E1685" s="308">
        <f t="shared" si="184"/>
        <v>1.8</v>
      </c>
      <c r="F1685" s="320">
        <v>3</v>
      </c>
      <c r="G1685" s="320">
        <v>600</v>
      </c>
      <c r="H1685" s="292">
        <f t="shared" si="185"/>
        <v>1.8</v>
      </c>
      <c r="I1685" s="320">
        <v>3</v>
      </c>
      <c r="J1685" s="320">
        <v>600</v>
      </c>
      <c r="K1685" s="292">
        <f t="shared" si="186"/>
        <v>1.8</v>
      </c>
      <c r="L1685" s="325">
        <v>3</v>
      </c>
      <c r="M1685" s="325">
        <v>600</v>
      </c>
      <c r="N1685" s="324">
        <f t="shared" si="187"/>
        <v>1.8</v>
      </c>
      <c r="O1685" s="308">
        <f t="shared" si="183"/>
        <v>7.2</v>
      </c>
    </row>
    <row r="1686" spans="1:15" ht="12.75">
      <c r="A1686" s="16" t="s">
        <v>590</v>
      </c>
      <c r="B1686" s="280" t="s">
        <v>9</v>
      </c>
      <c r="C1686" s="320">
        <v>2</v>
      </c>
      <c r="D1686" s="320">
        <v>450</v>
      </c>
      <c r="E1686" s="308">
        <f t="shared" si="184"/>
        <v>0.9</v>
      </c>
      <c r="F1686" s="320">
        <v>2</v>
      </c>
      <c r="G1686" s="320">
        <v>450</v>
      </c>
      <c r="H1686" s="292">
        <f t="shared" si="185"/>
        <v>0.9</v>
      </c>
      <c r="I1686" s="320"/>
      <c r="J1686" s="320"/>
      <c r="K1686" s="324">
        <f t="shared" si="186"/>
        <v>0</v>
      </c>
      <c r="L1686" s="325"/>
      <c r="M1686" s="325"/>
      <c r="N1686" s="324">
        <f t="shared" si="187"/>
        <v>0</v>
      </c>
      <c r="O1686" s="308">
        <f t="shared" si="183"/>
        <v>1.8</v>
      </c>
    </row>
    <row r="1687" spans="1:15" ht="12.75">
      <c r="A1687" s="16" t="s">
        <v>591</v>
      </c>
      <c r="B1687" s="280" t="s">
        <v>9</v>
      </c>
      <c r="C1687" s="320">
        <v>2</v>
      </c>
      <c r="D1687" s="320">
        <v>55</v>
      </c>
      <c r="E1687" s="308">
        <f t="shared" si="184"/>
        <v>0.11</v>
      </c>
      <c r="F1687" s="320">
        <v>2</v>
      </c>
      <c r="G1687" s="320">
        <v>55</v>
      </c>
      <c r="H1687" s="292">
        <f t="shared" si="185"/>
        <v>0.11</v>
      </c>
      <c r="I1687" s="320"/>
      <c r="J1687" s="320"/>
      <c r="K1687" s="324">
        <f t="shared" si="186"/>
        <v>0</v>
      </c>
      <c r="L1687" s="325"/>
      <c r="M1687" s="325"/>
      <c r="N1687" s="324">
        <f t="shared" si="187"/>
        <v>0</v>
      </c>
      <c r="O1687" s="308">
        <f t="shared" si="183"/>
        <v>0.22</v>
      </c>
    </row>
    <row r="1688" spans="1:15" ht="12.75">
      <c r="A1688" s="52" t="s">
        <v>592</v>
      </c>
      <c r="B1688" s="167" t="s">
        <v>9</v>
      </c>
      <c r="C1688" s="320">
        <v>10</v>
      </c>
      <c r="D1688" s="320">
        <v>30</v>
      </c>
      <c r="E1688" s="308">
        <f t="shared" si="184"/>
        <v>0.3</v>
      </c>
      <c r="F1688" s="16">
        <v>10</v>
      </c>
      <c r="G1688" s="16">
        <v>30</v>
      </c>
      <c r="H1688" s="292">
        <f t="shared" si="185"/>
        <v>0.3</v>
      </c>
      <c r="I1688" s="16">
        <v>10</v>
      </c>
      <c r="J1688" s="16">
        <v>30</v>
      </c>
      <c r="K1688" s="324">
        <f t="shared" si="186"/>
        <v>0.3</v>
      </c>
      <c r="L1688" s="156"/>
      <c r="M1688" s="156"/>
      <c r="N1688" s="324">
        <f t="shared" si="187"/>
        <v>0</v>
      </c>
      <c r="O1688" s="308">
        <f t="shared" si="183"/>
        <v>0.8999999999999999</v>
      </c>
    </row>
    <row r="1689" spans="1:15" ht="12.75">
      <c r="A1689" s="52" t="s">
        <v>593</v>
      </c>
      <c r="B1689" s="6" t="s">
        <v>9</v>
      </c>
      <c r="C1689" s="320">
        <v>10</v>
      </c>
      <c r="D1689" s="320">
        <v>30</v>
      </c>
      <c r="E1689" s="308">
        <f t="shared" si="184"/>
        <v>0.3</v>
      </c>
      <c r="F1689" s="16">
        <v>10</v>
      </c>
      <c r="G1689" s="16">
        <v>30</v>
      </c>
      <c r="H1689" s="292">
        <f t="shared" si="185"/>
        <v>0.3</v>
      </c>
      <c r="I1689" s="16">
        <v>10</v>
      </c>
      <c r="J1689" s="16">
        <v>30</v>
      </c>
      <c r="K1689" s="324">
        <f t="shared" si="186"/>
        <v>0.3</v>
      </c>
      <c r="L1689" s="156">
        <v>10</v>
      </c>
      <c r="M1689" s="156">
        <v>30</v>
      </c>
      <c r="N1689" s="324">
        <f t="shared" si="187"/>
        <v>0.3</v>
      </c>
      <c r="O1689" s="308">
        <f t="shared" si="183"/>
        <v>1.2</v>
      </c>
    </row>
    <row r="1690" spans="1:15" ht="12.75">
      <c r="A1690" s="52" t="s">
        <v>13</v>
      </c>
      <c r="B1690" s="6" t="s">
        <v>9</v>
      </c>
      <c r="C1690" s="297">
        <v>2</v>
      </c>
      <c r="D1690" s="297">
        <v>120</v>
      </c>
      <c r="E1690" s="313">
        <f t="shared" si="184"/>
        <v>0.24</v>
      </c>
      <c r="F1690" s="52">
        <v>2</v>
      </c>
      <c r="G1690" s="52">
        <v>120</v>
      </c>
      <c r="H1690" s="292">
        <f t="shared" si="185"/>
        <v>0.24</v>
      </c>
      <c r="I1690" s="52">
        <v>2</v>
      </c>
      <c r="J1690" s="52">
        <v>120</v>
      </c>
      <c r="K1690" s="326">
        <f t="shared" si="186"/>
        <v>0.24</v>
      </c>
      <c r="L1690" s="52">
        <v>2</v>
      </c>
      <c r="M1690" s="52">
        <v>120</v>
      </c>
      <c r="N1690" s="326">
        <f t="shared" si="187"/>
        <v>0.24</v>
      </c>
      <c r="O1690" s="308">
        <f t="shared" si="183"/>
        <v>0.96</v>
      </c>
    </row>
    <row r="1691" spans="1:15" ht="12.75">
      <c r="A1691" s="52" t="s">
        <v>662</v>
      </c>
      <c r="B1691" s="6" t="s">
        <v>9</v>
      </c>
      <c r="C1691" s="297">
        <v>2</v>
      </c>
      <c r="D1691" s="297">
        <v>130</v>
      </c>
      <c r="E1691" s="313">
        <f t="shared" si="184"/>
        <v>0.26</v>
      </c>
      <c r="F1691" s="52">
        <v>2</v>
      </c>
      <c r="G1691" s="52">
        <v>130</v>
      </c>
      <c r="H1691" s="292">
        <f t="shared" si="185"/>
        <v>0.26</v>
      </c>
      <c r="I1691" s="52">
        <v>2</v>
      </c>
      <c r="J1691" s="52">
        <v>130</v>
      </c>
      <c r="K1691" s="326">
        <f t="shared" si="186"/>
        <v>0.26</v>
      </c>
      <c r="L1691" s="52">
        <v>2</v>
      </c>
      <c r="M1691" s="52">
        <v>130</v>
      </c>
      <c r="N1691" s="326">
        <f t="shared" si="187"/>
        <v>0.26</v>
      </c>
      <c r="O1691" s="308">
        <f t="shared" si="183"/>
        <v>1.04</v>
      </c>
    </row>
    <row r="1692" spans="1:15" ht="12.75">
      <c r="A1692" s="52" t="s">
        <v>663</v>
      </c>
      <c r="B1692" s="6" t="s">
        <v>9</v>
      </c>
      <c r="C1692" s="297">
        <v>2</v>
      </c>
      <c r="D1692" s="297">
        <v>65</v>
      </c>
      <c r="E1692" s="313">
        <f t="shared" si="184"/>
        <v>0.13</v>
      </c>
      <c r="F1692" s="52">
        <v>2</v>
      </c>
      <c r="G1692" s="52">
        <v>65</v>
      </c>
      <c r="H1692" s="292">
        <f t="shared" si="185"/>
        <v>0.13</v>
      </c>
      <c r="I1692" s="52">
        <v>2</v>
      </c>
      <c r="J1692" s="52">
        <v>65</v>
      </c>
      <c r="K1692" s="326">
        <f t="shared" si="186"/>
        <v>0.13</v>
      </c>
      <c r="L1692" s="52">
        <v>2</v>
      </c>
      <c r="M1692" s="52">
        <v>65</v>
      </c>
      <c r="N1692" s="326">
        <f t="shared" si="187"/>
        <v>0.13</v>
      </c>
      <c r="O1692" s="308">
        <f t="shared" si="183"/>
        <v>0.52</v>
      </c>
    </row>
    <row r="1693" spans="1:15" ht="12.75">
      <c r="A1693" s="52" t="s">
        <v>664</v>
      </c>
      <c r="B1693" s="6" t="s">
        <v>9</v>
      </c>
      <c r="C1693" s="297">
        <v>2</v>
      </c>
      <c r="D1693" s="297">
        <v>105</v>
      </c>
      <c r="E1693" s="313">
        <f t="shared" si="184"/>
        <v>0.21</v>
      </c>
      <c r="F1693" s="52">
        <v>2</v>
      </c>
      <c r="G1693" s="52">
        <v>105</v>
      </c>
      <c r="H1693" s="292">
        <f t="shared" si="185"/>
        <v>0.21</v>
      </c>
      <c r="I1693" s="52"/>
      <c r="J1693" s="52"/>
      <c r="K1693" s="324">
        <f t="shared" si="186"/>
        <v>0</v>
      </c>
      <c r="L1693" s="52"/>
      <c r="M1693" s="52"/>
      <c r="N1693" s="324">
        <f t="shared" si="187"/>
        <v>0</v>
      </c>
      <c r="O1693" s="308">
        <f t="shared" si="183"/>
        <v>0.42</v>
      </c>
    </row>
    <row r="1694" spans="1:15" ht="22.5">
      <c r="A1694" s="52" t="s">
        <v>599</v>
      </c>
      <c r="B1694" s="6" t="s">
        <v>9</v>
      </c>
      <c r="C1694" s="297">
        <v>2</v>
      </c>
      <c r="D1694" s="297">
        <v>115</v>
      </c>
      <c r="E1694" s="313">
        <f t="shared" si="184"/>
        <v>0.23</v>
      </c>
      <c r="F1694" s="52">
        <v>2</v>
      </c>
      <c r="G1694" s="52">
        <v>115</v>
      </c>
      <c r="H1694" s="292">
        <f t="shared" si="185"/>
        <v>0.23</v>
      </c>
      <c r="I1694" s="52"/>
      <c r="J1694" s="52"/>
      <c r="K1694" s="324">
        <f t="shared" si="186"/>
        <v>0</v>
      </c>
      <c r="L1694" s="52"/>
      <c r="M1694" s="52"/>
      <c r="N1694" s="324">
        <f t="shared" si="187"/>
        <v>0</v>
      </c>
      <c r="O1694" s="308">
        <f t="shared" si="183"/>
        <v>0.46</v>
      </c>
    </row>
    <row r="1695" spans="1:15" ht="22.5">
      <c r="A1695" s="52" t="s">
        <v>665</v>
      </c>
      <c r="B1695" s="6" t="s">
        <v>9</v>
      </c>
      <c r="C1695" s="297">
        <v>2</v>
      </c>
      <c r="D1695" s="297">
        <v>105</v>
      </c>
      <c r="E1695" s="313">
        <f t="shared" si="184"/>
        <v>0.21</v>
      </c>
      <c r="F1695" s="52">
        <v>2</v>
      </c>
      <c r="G1695" s="52">
        <v>105</v>
      </c>
      <c r="H1695" s="292">
        <f t="shared" si="185"/>
        <v>0.21</v>
      </c>
      <c r="I1695" s="52"/>
      <c r="J1695" s="52"/>
      <c r="K1695" s="324">
        <f t="shared" si="186"/>
        <v>0</v>
      </c>
      <c r="L1695" s="52"/>
      <c r="M1695" s="52"/>
      <c r="N1695" s="324">
        <f t="shared" si="187"/>
        <v>0</v>
      </c>
      <c r="O1695" s="308">
        <f t="shared" si="183"/>
        <v>0.42</v>
      </c>
    </row>
    <row r="1696" spans="1:15" ht="22.5">
      <c r="A1696" s="52" t="s">
        <v>666</v>
      </c>
      <c r="B1696" s="6" t="s">
        <v>9</v>
      </c>
      <c r="C1696" s="297">
        <v>1</v>
      </c>
      <c r="D1696" s="297">
        <v>1500</v>
      </c>
      <c r="E1696" s="313">
        <f t="shared" si="184"/>
        <v>1.5</v>
      </c>
      <c r="F1696" s="52"/>
      <c r="G1696" s="52"/>
      <c r="H1696" s="292">
        <f t="shared" si="185"/>
        <v>0</v>
      </c>
      <c r="I1696" s="52"/>
      <c r="J1696" s="52"/>
      <c r="K1696" s="324">
        <f t="shared" si="186"/>
        <v>0</v>
      </c>
      <c r="L1696" s="52"/>
      <c r="M1696" s="52"/>
      <c r="N1696" s="324">
        <f t="shared" si="187"/>
        <v>0</v>
      </c>
      <c r="O1696" s="308">
        <f t="shared" si="183"/>
        <v>1.5</v>
      </c>
    </row>
    <row r="1697" spans="1:15" ht="22.5">
      <c r="A1697" s="52" t="s">
        <v>667</v>
      </c>
      <c r="B1697" s="6" t="s">
        <v>9</v>
      </c>
      <c r="C1697" s="297">
        <v>1</v>
      </c>
      <c r="D1697" s="297">
        <v>1500</v>
      </c>
      <c r="E1697" s="313">
        <f t="shared" si="184"/>
        <v>1.5</v>
      </c>
      <c r="F1697" s="52"/>
      <c r="G1697" s="52"/>
      <c r="H1697" s="292">
        <f t="shared" si="185"/>
        <v>0</v>
      </c>
      <c r="I1697" s="52"/>
      <c r="J1697" s="52"/>
      <c r="K1697" s="324">
        <f t="shared" si="186"/>
        <v>0</v>
      </c>
      <c r="L1697" s="52"/>
      <c r="M1697" s="52"/>
      <c r="N1697" s="324">
        <f t="shared" si="187"/>
        <v>0</v>
      </c>
      <c r="O1697" s="308">
        <f t="shared" si="183"/>
        <v>1.5</v>
      </c>
    </row>
    <row r="1698" spans="1:15" ht="22.5">
      <c r="A1698" s="52" t="s">
        <v>668</v>
      </c>
      <c r="B1698" s="6" t="s">
        <v>9</v>
      </c>
      <c r="C1698" s="297">
        <v>1</v>
      </c>
      <c r="D1698" s="297">
        <v>5000</v>
      </c>
      <c r="E1698" s="302">
        <f>(C1698*D1698)/1000</f>
        <v>5</v>
      </c>
      <c r="F1698" s="52"/>
      <c r="G1698" s="52"/>
      <c r="H1698" s="292">
        <f>(F1698*G1698)/1000</f>
        <v>0</v>
      </c>
      <c r="I1698" s="52"/>
      <c r="J1698" s="52"/>
      <c r="K1698" s="324">
        <f>(I1698*J1698)/1000</f>
        <v>0</v>
      </c>
      <c r="L1698" s="52"/>
      <c r="M1698" s="52"/>
      <c r="N1698" s="324">
        <f>(L1698*M1698)/1000</f>
        <v>0</v>
      </c>
      <c r="O1698" s="308">
        <f>E1698+H1698+K1698+N1698</f>
        <v>5</v>
      </c>
    </row>
    <row r="1699" spans="1:15" ht="12.75">
      <c r="A1699" s="52" t="s">
        <v>669</v>
      </c>
      <c r="B1699" s="6" t="s">
        <v>9</v>
      </c>
      <c r="C1699" s="297">
        <v>1</v>
      </c>
      <c r="D1699" s="297">
        <v>1000</v>
      </c>
      <c r="E1699" s="302">
        <f>(C1699*D1699)/1000</f>
        <v>1</v>
      </c>
      <c r="F1699" s="52"/>
      <c r="G1699" s="52"/>
      <c r="H1699" s="292">
        <f>(F1699*G1699)/1000</f>
        <v>0</v>
      </c>
      <c r="I1699" s="52"/>
      <c r="J1699" s="52"/>
      <c r="K1699" s="324">
        <f>(I1699*J1699)/1000</f>
        <v>0</v>
      </c>
      <c r="L1699" s="52"/>
      <c r="M1699" s="52"/>
      <c r="N1699" s="324">
        <f>(L1699*M1699)/1000</f>
        <v>0</v>
      </c>
      <c r="O1699" s="308">
        <f>E1699+H1699+K1699+N1699</f>
        <v>1</v>
      </c>
    </row>
    <row r="1700" spans="1:15" ht="22.5">
      <c r="A1700" s="52" t="s">
        <v>670</v>
      </c>
      <c r="B1700" s="6" t="s">
        <v>9</v>
      </c>
      <c r="C1700" s="297">
        <v>1</v>
      </c>
      <c r="D1700" s="297">
        <v>4000</v>
      </c>
      <c r="E1700" s="302">
        <f>(C1700*D1700)/1000</f>
        <v>4</v>
      </c>
      <c r="F1700" s="52"/>
      <c r="G1700" s="52"/>
      <c r="H1700" s="292">
        <f>(F1700*G1700)/1000</f>
        <v>0</v>
      </c>
      <c r="I1700" s="52"/>
      <c r="J1700" s="52"/>
      <c r="K1700" s="324">
        <f>(I1700*J1700)/1000</f>
        <v>0</v>
      </c>
      <c r="L1700" s="52"/>
      <c r="M1700" s="52"/>
      <c r="N1700" s="324">
        <f>(L1700*M1700)/1000</f>
        <v>0</v>
      </c>
      <c r="O1700" s="308">
        <f>E1700+H1700+K1700+N1700</f>
        <v>4</v>
      </c>
    </row>
    <row r="1701" spans="1:15" ht="22.5">
      <c r="A1701" s="52" t="s">
        <v>671</v>
      </c>
      <c r="B1701" s="6" t="s">
        <v>9</v>
      </c>
      <c r="C1701" s="297">
        <v>4</v>
      </c>
      <c r="D1701" s="297">
        <v>1200</v>
      </c>
      <c r="E1701" s="302">
        <f>(C1701*D1701)/1000</f>
        <v>4.8</v>
      </c>
      <c r="F1701" s="52"/>
      <c r="G1701" s="52"/>
      <c r="H1701" s="292">
        <f>(F1701*G1701)/1000</f>
        <v>0</v>
      </c>
      <c r="I1701" s="52"/>
      <c r="J1701" s="52"/>
      <c r="K1701" s="324">
        <f>(I1701*J1701)/1000</f>
        <v>0</v>
      </c>
      <c r="L1701" s="52"/>
      <c r="M1701" s="52"/>
      <c r="N1701" s="324">
        <f>(L1701*M1701)/1000</f>
        <v>0</v>
      </c>
      <c r="O1701" s="308">
        <f>E1701+H1701+K1701+N1701</f>
        <v>4.8</v>
      </c>
    </row>
    <row r="1702" spans="1:15" ht="33.75">
      <c r="A1702" s="52" t="s">
        <v>672</v>
      </c>
      <c r="B1702" s="6" t="s">
        <v>9</v>
      </c>
      <c r="C1702" s="297">
        <v>100</v>
      </c>
      <c r="D1702" s="297">
        <v>50</v>
      </c>
      <c r="E1702" s="302">
        <f t="shared" si="184"/>
        <v>5</v>
      </c>
      <c r="F1702" s="52"/>
      <c r="G1702" s="52"/>
      <c r="H1702" s="292">
        <f t="shared" si="185"/>
        <v>0</v>
      </c>
      <c r="I1702" s="52"/>
      <c r="J1702" s="52"/>
      <c r="K1702" s="324">
        <f t="shared" si="186"/>
        <v>0</v>
      </c>
      <c r="L1702" s="52"/>
      <c r="M1702" s="52"/>
      <c r="N1702" s="324">
        <f t="shared" si="187"/>
        <v>0</v>
      </c>
      <c r="O1702" s="308">
        <f t="shared" si="183"/>
        <v>5</v>
      </c>
    </row>
    <row r="1703" spans="1:15" ht="31.5">
      <c r="A1703" s="1" t="s">
        <v>20</v>
      </c>
      <c r="B1703" s="6" t="s">
        <v>1</v>
      </c>
      <c r="C1703" s="327"/>
      <c r="D1703" s="327"/>
      <c r="E1703" s="286">
        <f>SUM(E1675:E1702)</f>
        <v>31.310000000000002</v>
      </c>
      <c r="F1703" s="157"/>
      <c r="G1703" s="157"/>
      <c r="H1703" s="286">
        <f>SUM(H1675:H1702)</f>
        <v>6.625000000000001</v>
      </c>
      <c r="I1703" s="157"/>
      <c r="J1703" s="157"/>
      <c r="K1703" s="286">
        <f>SUM(K1675:K1702)</f>
        <v>4.388999999999999</v>
      </c>
      <c r="L1703" s="286"/>
      <c r="M1703" s="286"/>
      <c r="N1703" s="286">
        <f>SUM(N1675:N1702)</f>
        <v>6.465</v>
      </c>
      <c r="O1703" s="286">
        <f>SUM(O1675:O1702)</f>
        <v>48.789</v>
      </c>
    </row>
    <row r="1704" spans="1:15" ht="12.75">
      <c r="A1704" s="280" t="s">
        <v>604</v>
      </c>
      <c r="B1704" s="280" t="s">
        <v>22</v>
      </c>
      <c r="C1704" s="282"/>
      <c r="D1704" s="282"/>
      <c r="E1704" s="316">
        <f>E1613+E1615+E1625+E1627+E1629+E1636+E1643+E1645+E1656+E1662+E1673+E1703</f>
        <v>916.9448519999999</v>
      </c>
      <c r="F1704" s="316"/>
      <c r="G1704" s="316"/>
      <c r="H1704" s="316">
        <f>H1613+H1615+H1625+H1627+H1629+H1636+H1643+H1645+H1656+H1662+H1673+H1703</f>
        <v>188.43525499999998</v>
      </c>
      <c r="I1704" s="316"/>
      <c r="J1704" s="316"/>
      <c r="K1704" s="316">
        <f>K1613+K1615+K1625+K1627+K1629+K1636+K1643+K1645+K1656+K1662+K1673+K1703</f>
        <v>67.41855199999999</v>
      </c>
      <c r="L1704" s="316"/>
      <c r="M1704" s="316"/>
      <c r="N1704" s="316">
        <f>N1613+N1615+N1625+N1627+N1629+N1636+N1643+N1645+N1656+N1662+N1673+N1703</f>
        <v>610.8451999999999</v>
      </c>
      <c r="O1704" s="316">
        <f>O1613+O1615+O1625+O1627+O1629+O1636+O1643+O1645+O1656+O1662+O1673+O1703</f>
        <v>1783.643859</v>
      </c>
    </row>
    <row r="1705" spans="1:15" ht="12.75">
      <c r="A1705" s="158"/>
      <c r="B1705" s="158"/>
      <c r="C1705" s="158"/>
      <c r="D1705" s="158"/>
      <c r="E1705" s="158"/>
      <c r="F1705" s="158"/>
      <c r="G1705" s="158"/>
      <c r="H1705" s="158"/>
      <c r="I1705" s="158"/>
      <c r="J1705" s="158"/>
      <c r="K1705" s="158"/>
      <c r="L1705" s="158"/>
      <c r="M1705" s="158"/>
      <c r="N1705" s="158"/>
      <c r="O1705" s="158"/>
    </row>
    <row r="1706" spans="1:15" ht="12.75">
      <c r="A1706" s="349" t="s">
        <v>605</v>
      </c>
      <c r="B1706" s="350"/>
      <c r="C1706" s="350"/>
      <c r="D1706" s="350"/>
      <c r="E1706" s="350"/>
      <c r="F1706" s="350"/>
      <c r="G1706" s="350"/>
      <c r="H1706" s="350"/>
      <c r="I1706" s="350"/>
      <c r="J1706" s="350"/>
      <c r="K1706" s="350"/>
      <c r="L1706" s="350"/>
      <c r="M1706" s="350"/>
      <c r="N1706" s="350"/>
      <c r="O1706" s="351"/>
    </row>
    <row r="1707" spans="1:15" ht="12.75">
      <c r="A1707" s="333"/>
      <c r="B1707" s="329"/>
      <c r="C1707" s="329"/>
      <c r="D1707" s="329"/>
      <c r="E1707" s="329"/>
      <c r="F1707" s="329"/>
      <c r="G1707" s="329"/>
      <c r="H1707" s="329"/>
      <c r="I1707" s="329"/>
      <c r="J1707" s="329"/>
      <c r="K1707" s="329"/>
      <c r="L1707" s="329"/>
      <c r="M1707" s="329"/>
      <c r="N1707" s="329"/>
      <c r="O1707" s="329"/>
    </row>
    <row r="1708" spans="1:15" ht="12.75">
      <c r="A1708" s="328" t="s">
        <v>606</v>
      </c>
      <c r="B1708" s="280" t="s">
        <v>22</v>
      </c>
      <c r="C1708" s="329"/>
      <c r="D1708" s="329"/>
      <c r="E1708" s="329"/>
      <c r="F1708" s="329"/>
      <c r="G1708" s="329"/>
      <c r="H1708" s="329"/>
      <c r="I1708" s="329"/>
      <c r="J1708" s="329"/>
      <c r="K1708" s="308"/>
      <c r="L1708" s="329"/>
      <c r="M1708" s="329"/>
      <c r="N1708" s="308"/>
      <c r="O1708" s="308">
        <f>E1708+H1708+K1708+N1708</f>
        <v>0</v>
      </c>
    </row>
    <row r="1709" spans="1:15" ht="12.75">
      <c r="A1709" s="328" t="s">
        <v>607</v>
      </c>
      <c r="B1709" s="280" t="s">
        <v>22</v>
      </c>
      <c r="C1709" s="329"/>
      <c r="D1709" s="329"/>
      <c r="E1709" s="308">
        <v>102</v>
      </c>
      <c r="F1709" s="329"/>
      <c r="G1709" s="329"/>
      <c r="H1709" s="308"/>
      <c r="I1709" s="329"/>
      <c r="J1709" s="329"/>
      <c r="K1709" s="308">
        <v>150</v>
      </c>
      <c r="L1709" s="329"/>
      <c r="M1709" s="329"/>
      <c r="N1709" s="308"/>
      <c r="O1709" s="308">
        <f>E1709+H1709+K1709+N1709</f>
        <v>252</v>
      </c>
    </row>
    <row r="1710" spans="1:15" ht="12.75">
      <c r="A1710" s="104" t="s">
        <v>608</v>
      </c>
      <c r="B1710" s="280" t="s">
        <v>22</v>
      </c>
      <c r="C1710" s="104"/>
      <c r="D1710" s="104"/>
      <c r="E1710" s="292"/>
      <c r="F1710" s="292"/>
      <c r="G1710" s="292"/>
      <c r="H1710" s="292"/>
      <c r="I1710" s="292"/>
      <c r="J1710" s="292"/>
      <c r="K1710" s="292"/>
      <c r="L1710" s="292"/>
      <c r="M1710" s="292"/>
      <c r="N1710" s="292"/>
      <c r="O1710" s="308">
        <f>E1710+H1710+K1710+N1710</f>
        <v>0</v>
      </c>
    </row>
    <row r="1711" spans="1:15" ht="21">
      <c r="A1711" s="167" t="s">
        <v>28</v>
      </c>
      <c r="B1711" s="167" t="s">
        <v>1</v>
      </c>
      <c r="C1711" s="52"/>
      <c r="D1711" s="52"/>
      <c r="E1711" s="302">
        <f>SUM(E1709:E1710)</f>
        <v>102</v>
      </c>
      <c r="F1711" s="313"/>
      <c r="G1711" s="313"/>
      <c r="H1711" s="302">
        <f>SUM(H1708:H1710)</f>
        <v>0</v>
      </c>
      <c r="I1711" s="313"/>
      <c r="J1711" s="313"/>
      <c r="K1711" s="302">
        <f>SUM(K1708:K1710)</f>
        <v>150</v>
      </c>
      <c r="L1711" s="302"/>
      <c r="M1711" s="302"/>
      <c r="N1711" s="302">
        <f>SUM(N1708:N1710)</f>
        <v>0</v>
      </c>
      <c r="O1711" s="286">
        <f>SUM(O1708:O1710)</f>
        <v>252</v>
      </c>
    </row>
    <row r="1712" spans="1:15" ht="12.75">
      <c r="A1712" s="352" t="s">
        <v>609</v>
      </c>
      <c r="B1712" s="353"/>
      <c r="C1712" s="353"/>
      <c r="D1712" s="353"/>
      <c r="E1712" s="353"/>
      <c r="F1712" s="353"/>
      <c r="G1712" s="353"/>
      <c r="H1712" s="353"/>
      <c r="I1712" s="353"/>
      <c r="J1712" s="353"/>
      <c r="K1712" s="353"/>
      <c r="L1712" s="353"/>
      <c r="M1712" s="353"/>
      <c r="N1712" s="353"/>
      <c r="O1712" s="354"/>
    </row>
    <row r="1713" spans="1:15" ht="22.5">
      <c r="A1713" s="52" t="s">
        <v>30</v>
      </c>
      <c r="B1713" s="2" t="s">
        <v>22</v>
      </c>
      <c r="C1713" s="167"/>
      <c r="D1713" s="168"/>
      <c r="E1713" s="302">
        <v>1.77</v>
      </c>
      <c r="F1713" s="302"/>
      <c r="G1713" s="302"/>
      <c r="H1713" s="302">
        <v>1.77</v>
      </c>
      <c r="I1713" s="302"/>
      <c r="J1713" s="302"/>
      <c r="K1713" s="302">
        <v>1.77</v>
      </c>
      <c r="L1713" s="302"/>
      <c r="M1713" s="302"/>
      <c r="N1713" s="302">
        <v>1.77</v>
      </c>
      <c r="O1713" s="316">
        <f>E1713+H1713+K1713+N1713</f>
        <v>7.08</v>
      </c>
    </row>
    <row r="1714" spans="1:15" ht="45">
      <c r="A1714" s="52" t="s">
        <v>31</v>
      </c>
      <c r="B1714" s="2" t="s">
        <v>32</v>
      </c>
      <c r="C1714" s="167"/>
      <c r="D1714" s="167"/>
      <c r="E1714" s="302">
        <v>1.29</v>
      </c>
      <c r="F1714" s="313"/>
      <c r="G1714" s="313"/>
      <c r="H1714" s="302">
        <v>1.29</v>
      </c>
      <c r="I1714" s="313"/>
      <c r="J1714" s="313"/>
      <c r="K1714" s="315">
        <v>1.29</v>
      </c>
      <c r="L1714" s="330"/>
      <c r="M1714" s="330"/>
      <c r="N1714" s="315">
        <v>1.29</v>
      </c>
      <c r="O1714" s="316">
        <f aca="true" t="shared" si="188" ref="O1714:O1719">E1714+H1714+K1714+N1714</f>
        <v>5.16</v>
      </c>
    </row>
    <row r="1715" spans="1:15" ht="112.5">
      <c r="A1715" s="52" t="s">
        <v>610</v>
      </c>
      <c r="B1715" s="2" t="s">
        <v>22</v>
      </c>
      <c r="C1715" s="167"/>
      <c r="D1715" s="167"/>
      <c r="E1715" s="302">
        <v>7.5</v>
      </c>
      <c r="F1715" s="313"/>
      <c r="G1715" s="313"/>
      <c r="H1715" s="313">
        <v>7.5</v>
      </c>
      <c r="I1715" s="313"/>
      <c r="J1715" s="313"/>
      <c r="K1715" s="313">
        <v>7.5</v>
      </c>
      <c r="L1715" s="313"/>
      <c r="M1715" s="313"/>
      <c r="N1715" s="313">
        <v>7.5</v>
      </c>
      <c r="O1715" s="316">
        <f t="shared" si="188"/>
        <v>30</v>
      </c>
    </row>
    <row r="1716" spans="1:15" ht="45">
      <c r="A1716" s="52" t="s">
        <v>38</v>
      </c>
      <c r="B1716" s="2" t="s">
        <v>22</v>
      </c>
      <c r="C1716" s="167"/>
      <c r="D1716" s="167"/>
      <c r="E1716" s="302">
        <v>3.23</v>
      </c>
      <c r="F1716" s="302"/>
      <c r="G1716" s="302"/>
      <c r="H1716" s="302">
        <v>3.23</v>
      </c>
      <c r="I1716" s="302"/>
      <c r="J1716" s="302"/>
      <c r="K1716" s="302">
        <v>3.23</v>
      </c>
      <c r="L1716" s="302"/>
      <c r="M1716" s="302"/>
      <c r="N1716" s="302">
        <v>3.21</v>
      </c>
      <c r="O1716" s="316">
        <f t="shared" si="188"/>
        <v>12.899999999999999</v>
      </c>
    </row>
    <row r="1717" spans="1:15" ht="22.5">
      <c r="A1717" s="52" t="s">
        <v>613</v>
      </c>
      <c r="B1717" s="2" t="s">
        <v>612</v>
      </c>
      <c r="C1717" s="167"/>
      <c r="D1717" s="167"/>
      <c r="E1717" s="302">
        <v>4.24</v>
      </c>
      <c r="F1717" s="302"/>
      <c r="G1717" s="302"/>
      <c r="H1717" s="302">
        <v>4.24</v>
      </c>
      <c r="I1717" s="302"/>
      <c r="J1717" s="302"/>
      <c r="K1717" s="302">
        <v>4.24</v>
      </c>
      <c r="L1717" s="302"/>
      <c r="M1717" s="302"/>
      <c r="N1717" s="302">
        <v>4.24</v>
      </c>
      <c r="O1717" s="316">
        <f t="shared" si="188"/>
        <v>16.96</v>
      </c>
    </row>
    <row r="1718" spans="1:15" ht="45">
      <c r="A1718" s="52" t="s">
        <v>614</v>
      </c>
      <c r="B1718" s="2" t="s">
        <v>1</v>
      </c>
      <c r="C1718" s="167"/>
      <c r="D1718" s="167"/>
      <c r="E1718" s="302">
        <v>0.89</v>
      </c>
      <c r="F1718" s="302"/>
      <c r="G1718" s="302"/>
      <c r="H1718" s="302">
        <v>0.89</v>
      </c>
      <c r="I1718" s="302"/>
      <c r="J1718" s="302"/>
      <c r="K1718" s="302">
        <v>0.89</v>
      </c>
      <c r="L1718" s="302"/>
      <c r="M1718" s="302"/>
      <c r="N1718" s="302">
        <v>0.89</v>
      </c>
      <c r="O1718" s="316">
        <f t="shared" si="188"/>
        <v>3.56</v>
      </c>
    </row>
    <row r="1719" spans="1:15" ht="56.25">
      <c r="A1719" s="52" t="s">
        <v>615</v>
      </c>
      <c r="B1719" s="2" t="s">
        <v>1</v>
      </c>
      <c r="C1719" s="167"/>
      <c r="D1719" s="167"/>
      <c r="E1719" s="302"/>
      <c r="F1719" s="302"/>
      <c r="G1719" s="302"/>
      <c r="H1719" s="302">
        <v>3</v>
      </c>
      <c r="I1719" s="302"/>
      <c r="J1719" s="302"/>
      <c r="K1719" s="302"/>
      <c r="L1719" s="302"/>
      <c r="M1719" s="302"/>
      <c r="N1719" s="302">
        <v>4</v>
      </c>
      <c r="O1719" s="316">
        <f t="shared" si="188"/>
        <v>7</v>
      </c>
    </row>
    <row r="1720" spans="1:15" ht="21.75">
      <c r="A1720" s="331" t="s">
        <v>616</v>
      </c>
      <c r="B1720" s="281" t="s">
        <v>1</v>
      </c>
      <c r="C1720" s="282"/>
      <c r="D1720" s="282"/>
      <c r="E1720" s="316">
        <f>SUM(E1713:E1719)</f>
        <v>18.92</v>
      </c>
      <c r="F1720" s="316"/>
      <c r="G1720" s="316"/>
      <c r="H1720" s="316">
        <f>SUM(H1713:H1719)</f>
        <v>21.92</v>
      </c>
      <c r="I1720" s="316"/>
      <c r="J1720" s="316"/>
      <c r="K1720" s="316">
        <f>SUM(K1713:K1719)</f>
        <v>18.92</v>
      </c>
      <c r="L1720" s="316"/>
      <c r="M1720" s="316"/>
      <c r="N1720" s="316">
        <f>SUM(N1713:N1719)</f>
        <v>22.9</v>
      </c>
      <c r="O1720" s="316">
        <f>SUM(O1713:O1719)</f>
        <v>82.66</v>
      </c>
    </row>
    <row r="1721" spans="1:15" ht="12.75">
      <c r="A1721" s="158"/>
      <c r="B1721" s="158"/>
      <c r="C1721" s="158"/>
      <c r="D1721" s="158"/>
      <c r="E1721" s="158"/>
      <c r="F1721" s="158"/>
      <c r="G1721" s="158"/>
      <c r="H1721" s="158"/>
      <c r="I1721" s="158"/>
      <c r="J1721" s="158"/>
      <c r="K1721" s="158"/>
      <c r="L1721" s="158"/>
      <c r="M1721" s="158"/>
      <c r="N1721" s="158"/>
      <c r="O1721" s="158"/>
    </row>
    <row r="1722" spans="1:15" ht="12.75">
      <c r="A1722" s="355" t="s">
        <v>617</v>
      </c>
      <c r="B1722" s="356"/>
      <c r="C1722" s="357"/>
      <c r="D1722" s="158"/>
      <c r="E1722" s="316">
        <f>E1704+E1711+E1720</f>
        <v>1037.864852</v>
      </c>
      <c r="F1722" s="341"/>
      <c r="G1722" s="341"/>
      <c r="H1722" s="316">
        <f>H1704+H1711+H1720</f>
        <v>210.355255</v>
      </c>
      <c r="I1722" s="341"/>
      <c r="J1722" s="341"/>
      <c r="K1722" s="316">
        <f>K1704+K1711+K1720</f>
        <v>236.338552</v>
      </c>
      <c r="L1722" s="341"/>
      <c r="M1722" s="341"/>
      <c r="N1722" s="316">
        <f>N1704+N1711+N1720</f>
        <v>633.7451999999998</v>
      </c>
      <c r="O1722" s="316">
        <f>O1704+O1711+O1720</f>
        <v>2118.303859</v>
      </c>
    </row>
    <row r="1723" spans="1:15" ht="12.75">
      <c r="A1723" s="342"/>
      <c r="B1723" s="342"/>
      <c r="C1723" s="342"/>
      <c r="D1723" s="334"/>
      <c r="E1723" s="343"/>
      <c r="F1723" s="345"/>
      <c r="G1723" s="345"/>
      <c r="H1723" s="343"/>
      <c r="I1723" s="345"/>
      <c r="J1723" s="345"/>
      <c r="K1723" s="343"/>
      <c r="L1723" s="345"/>
      <c r="M1723" s="345"/>
      <c r="N1723" s="343"/>
      <c r="O1723" s="343"/>
    </row>
    <row r="1724" spans="1:15" ht="12.75">
      <c r="A1724" s="342"/>
      <c r="B1724" s="342"/>
      <c r="C1724" s="342"/>
      <c r="D1724" s="334"/>
      <c r="E1724" s="343"/>
      <c r="F1724" s="345"/>
      <c r="G1724" s="345"/>
      <c r="H1724" s="343"/>
      <c r="I1724" s="345"/>
      <c r="J1724" s="345"/>
      <c r="K1724" s="343"/>
      <c r="L1724" s="345"/>
      <c r="M1724" s="345"/>
      <c r="N1724" s="343"/>
      <c r="O1724" s="343"/>
    </row>
    <row r="1725" spans="1:15" ht="12.75">
      <c r="A1725" s="346"/>
      <c r="B1725" s="334"/>
      <c r="C1725" s="334"/>
      <c r="D1725" s="334"/>
      <c r="E1725" s="343"/>
      <c r="F1725" s="343"/>
      <c r="G1725" s="343"/>
      <c r="H1725" s="343"/>
      <c r="I1725" s="343"/>
      <c r="J1725" s="343"/>
      <c r="K1725" s="343"/>
      <c r="L1725" s="343"/>
      <c r="M1725" s="343"/>
      <c r="N1725" s="343"/>
      <c r="O1725" s="343"/>
    </row>
    <row r="1726" spans="1:15" ht="12.75">
      <c r="A1726" s="373" t="s">
        <v>673</v>
      </c>
      <c r="B1726" s="373"/>
      <c r="C1726" s="373"/>
      <c r="D1726" s="373"/>
      <c r="E1726" s="373"/>
      <c r="F1726" s="373"/>
      <c r="G1726" s="373"/>
      <c r="H1726" s="373"/>
      <c r="I1726" s="373"/>
      <c r="J1726" s="373"/>
      <c r="K1726" s="373"/>
      <c r="L1726" s="373"/>
      <c r="M1726" s="373"/>
      <c r="N1726" s="373"/>
      <c r="O1726" s="373"/>
    </row>
    <row r="1727" spans="1:15" ht="12.75">
      <c r="A1727" s="340"/>
      <c r="B1727" s="340"/>
      <c r="C1727" s="340"/>
      <c r="D1727" s="340"/>
      <c r="E1727" s="340"/>
      <c r="F1727" s="340"/>
      <c r="G1727" s="340"/>
      <c r="H1727" s="340"/>
      <c r="I1727" s="340"/>
      <c r="J1727" s="340"/>
      <c r="K1727" s="340"/>
      <c r="L1727" s="340"/>
      <c r="M1727" s="340"/>
      <c r="N1727" s="340"/>
      <c r="O1727" s="340"/>
    </row>
    <row r="1728" spans="1:15" ht="52.5">
      <c r="A1728" s="276" t="s">
        <v>43</v>
      </c>
      <c r="B1728" s="276" t="s">
        <v>44</v>
      </c>
      <c r="C1728" s="367" t="s">
        <v>45</v>
      </c>
      <c r="D1728" s="368"/>
      <c r="E1728" s="368"/>
      <c r="F1728" s="368"/>
      <c r="G1728" s="368"/>
      <c r="H1728" s="368"/>
      <c r="I1728" s="368"/>
      <c r="J1728" s="368"/>
      <c r="K1728" s="368"/>
      <c r="L1728" s="368"/>
      <c r="M1728" s="368"/>
      <c r="N1728" s="369"/>
      <c r="O1728" s="130" t="s">
        <v>46</v>
      </c>
    </row>
    <row r="1729" spans="1:15" ht="12.75">
      <c r="A1729" s="277"/>
      <c r="B1729" s="277"/>
      <c r="C1729" s="367" t="s">
        <v>47</v>
      </c>
      <c r="D1729" s="368"/>
      <c r="E1729" s="368"/>
      <c r="F1729" s="367" t="s">
        <v>48</v>
      </c>
      <c r="G1729" s="368"/>
      <c r="H1729" s="368"/>
      <c r="I1729" s="367" t="s">
        <v>49</v>
      </c>
      <c r="J1729" s="368"/>
      <c r="K1729" s="368"/>
      <c r="L1729" s="367" t="s">
        <v>50</v>
      </c>
      <c r="M1729" s="368"/>
      <c r="N1729" s="369"/>
      <c r="O1729" s="130"/>
    </row>
    <row r="1730" spans="1:15" ht="21">
      <c r="A1730" s="278"/>
      <c r="B1730" s="278"/>
      <c r="C1730" s="277" t="s">
        <v>51</v>
      </c>
      <c r="D1730" s="277" t="s">
        <v>52</v>
      </c>
      <c r="E1730" s="277" t="s">
        <v>53</v>
      </c>
      <c r="F1730" s="277" t="s">
        <v>51</v>
      </c>
      <c r="G1730" s="277" t="s">
        <v>54</v>
      </c>
      <c r="H1730" s="277" t="s">
        <v>53</v>
      </c>
      <c r="I1730" s="277" t="s">
        <v>51</v>
      </c>
      <c r="J1730" s="277" t="s">
        <v>54</v>
      </c>
      <c r="K1730" s="277" t="s">
        <v>53</v>
      </c>
      <c r="L1730" s="130" t="s">
        <v>51</v>
      </c>
      <c r="M1730" s="130" t="s">
        <v>54</v>
      </c>
      <c r="N1730" s="130" t="s">
        <v>53</v>
      </c>
      <c r="O1730" s="132"/>
    </row>
    <row r="1731" spans="1:15" ht="12.75">
      <c r="A1731" s="359" t="s">
        <v>55</v>
      </c>
      <c r="B1731" s="360"/>
      <c r="C1731" s="360"/>
      <c r="D1731" s="360"/>
      <c r="E1731" s="360"/>
      <c r="F1731" s="360"/>
      <c r="G1731" s="360"/>
      <c r="H1731" s="360"/>
      <c r="I1731" s="360"/>
      <c r="J1731" s="360"/>
      <c r="K1731" s="360"/>
      <c r="L1731" s="360"/>
      <c r="M1731" s="360"/>
      <c r="N1731" s="360"/>
      <c r="O1731" s="361"/>
    </row>
    <row r="1732" spans="1:15" ht="12.75">
      <c r="A1732" s="349" t="s">
        <v>56</v>
      </c>
      <c r="B1732" s="350"/>
      <c r="C1732" s="350"/>
      <c r="D1732" s="350"/>
      <c r="E1732" s="350"/>
      <c r="F1732" s="350"/>
      <c r="G1732" s="350"/>
      <c r="H1732" s="350"/>
      <c r="I1732" s="350"/>
      <c r="J1732" s="350"/>
      <c r="K1732" s="350"/>
      <c r="L1732" s="350"/>
      <c r="M1732" s="350"/>
      <c r="N1732" s="350"/>
      <c r="O1732" s="351"/>
    </row>
    <row r="1733" spans="1:15" ht="12.75">
      <c r="A1733" s="279"/>
      <c r="B1733" s="280"/>
      <c r="C1733" s="104"/>
      <c r="D1733" s="104"/>
      <c r="E1733" s="281"/>
      <c r="F1733" s="104"/>
      <c r="G1733" s="104"/>
      <c r="H1733" s="282"/>
      <c r="I1733" s="158"/>
      <c r="J1733" s="158"/>
      <c r="K1733" s="282"/>
      <c r="L1733" s="283"/>
      <c r="M1733" s="283"/>
      <c r="N1733" s="284"/>
      <c r="O1733" s="284"/>
    </row>
    <row r="1734" spans="1:15" ht="12.75">
      <c r="A1734" s="285" t="s">
        <v>545</v>
      </c>
      <c r="B1734" s="285"/>
      <c r="C1734" s="157"/>
      <c r="D1734" s="157"/>
      <c r="E1734" s="286">
        <v>58</v>
      </c>
      <c r="F1734" s="157"/>
      <c r="G1734" s="157"/>
      <c r="H1734" s="286">
        <v>60</v>
      </c>
      <c r="I1734" s="157"/>
      <c r="J1734" s="157"/>
      <c r="K1734" s="286">
        <v>20</v>
      </c>
      <c r="L1734" s="287"/>
      <c r="M1734" s="287"/>
      <c r="N1734" s="286">
        <v>58</v>
      </c>
      <c r="O1734" s="288">
        <f>SUM(E1734,H1734,K1734,N1734)</f>
        <v>196</v>
      </c>
    </row>
    <row r="1735" spans="1:15" ht="12.75">
      <c r="A1735" s="285"/>
      <c r="B1735" s="285"/>
      <c r="C1735" s="157"/>
      <c r="D1735" s="157"/>
      <c r="E1735" s="286"/>
      <c r="F1735" s="157"/>
      <c r="G1735" s="157"/>
      <c r="H1735" s="286"/>
      <c r="I1735" s="157"/>
      <c r="J1735" s="157"/>
      <c r="K1735" s="286"/>
      <c r="L1735" s="289"/>
      <c r="M1735" s="289"/>
      <c r="N1735" s="286"/>
      <c r="O1735" s="332"/>
    </row>
    <row r="1736" spans="1:15" ht="22.5">
      <c r="A1736" s="290" t="s">
        <v>57</v>
      </c>
      <c r="B1736" s="291" t="s">
        <v>58</v>
      </c>
      <c r="C1736" s="159">
        <v>5</v>
      </c>
      <c r="D1736" s="159">
        <v>250</v>
      </c>
      <c r="E1736" s="292">
        <f>(C1736*D1736)/1000</f>
        <v>1.25</v>
      </c>
      <c r="F1736" s="159">
        <v>10</v>
      </c>
      <c r="G1736" s="159">
        <v>250</v>
      </c>
      <c r="H1736" s="292">
        <f>(F1736*G1736)/1000</f>
        <v>2.5</v>
      </c>
      <c r="I1736" s="159">
        <v>2</v>
      </c>
      <c r="J1736" s="159">
        <v>250</v>
      </c>
      <c r="K1736" s="292">
        <f>(I1736*J1736)/1000</f>
        <v>0.5</v>
      </c>
      <c r="L1736" s="293">
        <v>5</v>
      </c>
      <c r="M1736" s="293">
        <v>250</v>
      </c>
      <c r="N1736" s="292">
        <f>(L1736*M1736)/1000</f>
        <v>1.25</v>
      </c>
      <c r="O1736" s="288">
        <f>SUM(E1736,H1736,K1736,N1736)</f>
        <v>5.5</v>
      </c>
    </row>
    <row r="1737" spans="1:15" ht="12.75">
      <c r="A1737" s="290"/>
      <c r="B1737" s="291"/>
      <c r="C1737" s="159"/>
      <c r="D1737" s="159"/>
      <c r="E1737" s="281"/>
      <c r="F1737" s="159"/>
      <c r="G1737" s="159"/>
      <c r="H1737" s="281"/>
      <c r="I1737" s="159"/>
      <c r="J1737" s="159"/>
      <c r="K1737" s="281"/>
      <c r="L1737" s="293"/>
      <c r="M1737" s="293"/>
      <c r="N1737" s="281"/>
      <c r="O1737" s="288"/>
    </row>
    <row r="1738" spans="1:15" ht="12.75">
      <c r="A1738" s="279" t="s">
        <v>546</v>
      </c>
      <c r="B1738" s="291" t="s">
        <v>58</v>
      </c>
      <c r="C1738" s="158">
        <v>10</v>
      </c>
      <c r="D1738" s="158">
        <v>34</v>
      </c>
      <c r="E1738" s="292">
        <f aca="true" t="shared" si="189" ref="E1738:E1744">(C1738*D1738)/1000</f>
        <v>0.34</v>
      </c>
      <c r="F1738" s="158">
        <v>10</v>
      </c>
      <c r="G1738" s="158">
        <v>30</v>
      </c>
      <c r="H1738" s="292">
        <f aca="true" t="shared" si="190" ref="H1738:H1744">(F1738*G1738)/1000</f>
        <v>0.3</v>
      </c>
      <c r="I1738" s="158">
        <v>3</v>
      </c>
      <c r="J1738" s="158">
        <v>20</v>
      </c>
      <c r="K1738" s="292">
        <f aca="true" t="shared" si="191" ref="K1738:K1744">(I1738*J1738)/1000</f>
        <v>0.06</v>
      </c>
      <c r="L1738" s="158">
        <v>10</v>
      </c>
      <c r="M1738" s="158">
        <v>25</v>
      </c>
      <c r="N1738" s="292">
        <f aca="true" t="shared" si="192" ref="N1738:N1744">(L1738*M1738)/1000</f>
        <v>0.25</v>
      </c>
      <c r="O1738" s="288">
        <f aca="true" t="shared" si="193" ref="O1738:O1744">SUM(E1738,H1738,K1738,N1738)</f>
        <v>0.95</v>
      </c>
    </row>
    <row r="1739" spans="1:15" ht="12.75">
      <c r="A1739" s="279" t="s">
        <v>547</v>
      </c>
      <c r="B1739" s="291" t="s">
        <v>58</v>
      </c>
      <c r="C1739" s="158">
        <v>20</v>
      </c>
      <c r="D1739" s="158">
        <v>40</v>
      </c>
      <c r="E1739" s="292">
        <f t="shared" si="189"/>
        <v>0.8</v>
      </c>
      <c r="F1739" s="158">
        <v>20</v>
      </c>
      <c r="G1739" s="158">
        <v>30</v>
      </c>
      <c r="H1739" s="292">
        <f t="shared" si="190"/>
        <v>0.6</v>
      </c>
      <c r="I1739" s="158">
        <v>7</v>
      </c>
      <c r="J1739" s="158">
        <v>25</v>
      </c>
      <c r="K1739" s="292">
        <f t="shared" si="191"/>
        <v>0.175</v>
      </c>
      <c r="L1739" s="158">
        <v>20</v>
      </c>
      <c r="M1739" s="158">
        <v>27</v>
      </c>
      <c r="N1739" s="292">
        <f t="shared" si="192"/>
        <v>0.54</v>
      </c>
      <c r="O1739" s="288">
        <f t="shared" si="193"/>
        <v>2.115</v>
      </c>
    </row>
    <row r="1740" spans="1:15" ht="12.75">
      <c r="A1740" s="279" t="s">
        <v>548</v>
      </c>
      <c r="B1740" s="291" t="s">
        <v>58</v>
      </c>
      <c r="C1740" s="158">
        <v>5</v>
      </c>
      <c r="D1740" s="158">
        <v>25</v>
      </c>
      <c r="E1740" s="292">
        <f t="shared" si="189"/>
        <v>0.125</v>
      </c>
      <c r="F1740" s="158">
        <v>5</v>
      </c>
      <c r="G1740" s="158">
        <v>20</v>
      </c>
      <c r="H1740" s="292">
        <f t="shared" si="190"/>
        <v>0.1</v>
      </c>
      <c r="I1740" s="158">
        <v>2</v>
      </c>
      <c r="J1740" s="158">
        <v>15</v>
      </c>
      <c r="K1740" s="292">
        <f t="shared" si="191"/>
        <v>0.03</v>
      </c>
      <c r="L1740" s="158">
        <v>5</v>
      </c>
      <c r="M1740" s="158">
        <v>20</v>
      </c>
      <c r="N1740" s="292">
        <f t="shared" si="192"/>
        <v>0.1</v>
      </c>
      <c r="O1740" s="288">
        <f t="shared" si="193"/>
        <v>0.355</v>
      </c>
    </row>
    <row r="1741" spans="1:15" ht="12.75">
      <c r="A1741" s="279" t="s">
        <v>549</v>
      </c>
      <c r="B1741" s="291" t="s">
        <v>58</v>
      </c>
      <c r="C1741" s="158">
        <v>100</v>
      </c>
      <c r="D1741" s="158">
        <v>30</v>
      </c>
      <c r="E1741" s="292">
        <f t="shared" si="189"/>
        <v>3</v>
      </c>
      <c r="F1741" s="158">
        <v>120</v>
      </c>
      <c r="G1741" s="158">
        <v>25</v>
      </c>
      <c r="H1741" s="292">
        <f t="shared" si="190"/>
        <v>3</v>
      </c>
      <c r="I1741" s="158">
        <v>30</v>
      </c>
      <c r="J1741" s="158">
        <v>15</v>
      </c>
      <c r="K1741" s="292">
        <f t="shared" si="191"/>
        <v>0.45</v>
      </c>
      <c r="L1741" s="158">
        <v>100</v>
      </c>
      <c r="M1741" s="158">
        <v>25</v>
      </c>
      <c r="N1741" s="292">
        <f t="shared" si="192"/>
        <v>2.5</v>
      </c>
      <c r="O1741" s="288">
        <f t="shared" si="193"/>
        <v>8.95</v>
      </c>
    </row>
    <row r="1742" spans="1:15" ht="12.75">
      <c r="A1742" s="279" t="s">
        <v>550</v>
      </c>
      <c r="B1742" s="291" t="s">
        <v>58</v>
      </c>
      <c r="C1742" s="158">
        <v>150</v>
      </c>
      <c r="D1742" s="158">
        <v>30</v>
      </c>
      <c r="E1742" s="292">
        <f t="shared" si="189"/>
        <v>4.5</v>
      </c>
      <c r="F1742" s="158">
        <v>150</v>
      </c>
      <c r="G1742" s="158">
        <v>30</v>
      </c>
      <c r="H1742" s="292">
        <f t="shared" si="190"/>
        <v>4.5</v>
      </c>
      <c r="I1742" s="158">
        <v>50</v>
      </c>
      <c r="J1742" s="158">
        <v>20</v>
      </c>
      <c r="K1742" s="292">
        <f t="shared" si="191"/>
        <v>1</v>
      </c>
      <c r="L1742" s="158">
        <v>150</v>
      </c>
      <c r="M1742" s="158">
        <v>25</v>
      </c>
      <c r="N1742" s="292">
        <f t="shared" si="192"/>
        <v>3.75</v>
      </c>
      <c r="O1742" s="288">
        <f t="shared" si="193"/>
        <v>13.75</v>
      </c>
    </row>
    <row r="1743" spans="1:15" ht="12.75">
      <c r="A1743" s="279" t="s">
        <v>551</v>
      </c>
      <c r="B1743" s="291" t="s">
        <v>58</v>
      </c>
      <c r="C1743" s="158"/>
      <c r="D1743" s="158"/>
      <c r="E1743" s="292">
        <f t="shared" si="189"/>
        <v>0</v>
      </c>
      <c r="F1743" s="158">
        <v>10</v>
      </c>
      <c r="G1743" s="158">
        <v>100</v>
      </c>
      <c r="H1743" s="292">
        <f t="shared" si="190"/>
        <v>1</v>
      </c>
      <c r="I1743" s="158"/>
      <c r="J1743" s="158"/>
      <c r="K1743" s="292">
        <f t="shared" si="191"/>
        <v>0</v>
      </c>
      <c r="L1743" s="158"/>
      <c r="M1743" s="158"/>
      <c r="N1743" s="292">
        <f t="shared" si="192"/>
        <v>0</v>
      </c>
      <c r="O1743" s="288">
        <f t="shared" si="193"/>
        <v>1</v>
      </c>
    </row>
    <row r="1744" spans="1:15" ht="12.75">
      <c r="A1744" s="279" t="s">
        <v>552</v>
      </c>
      <c r="B1744" s="291" t="s">
        <v>58</v>
      </c>
      <c r="C1744" s="158"/>
      <c r="D1744" s="158"/>
      <c r="E1744" s="292">
        <f t="shared" si="189"/>
        <v>0</v>
      </c>
      <c r="F1744" s="158">
        <v>10</v>
      </c>
      <c r="G1744" s="158">
        <v>100</v>
      </c>
      <c r="H1744" s="292">
        <f t="shared" si="190"/>
        <v>1</v>
      </c>
      <c r="I1744" s="158"/>
      <c r="J1744" s="158"/>
      <c r="K1744" s="292">
        <f t="shared" si="191"/>
        <v>0</v>
      </c>
      <c r="L1744" s="158"/>
      <c r="M1744" s="158"/>
      <c r="N1744" s="292">
        <f t="shared" si="192"/>
        <v>0</v>
      </c>
      <c r="O1744" s="288">
        <f t="shared" si="193"/>
        <v>1</v>
      </c>
    </row>
    <row r="1745" spans="1:15" ht="12.75">
      <c r="A1745" s="279"/>
      <c r="B1745" s="291"/>
      <c r="C1745" s="16"/>
      <c r="D1745" s="16"/>
      <c r="E1745" s="281"/>
      <c r="F1745" s="16"/>
      <c r="G1745" s="16"/>
      <c r="H1745" s="281"/>
      <c r="I1745" s="16"/>
      <c r="J1745" s="16"/>
      <c r="K1745" s="281"/>
      <c r="L1745" s="16"/>
      <c r="M1745" s="16"/>
      <c r="N1745" s="281"/>
      <c r="O1745" s="288"/>
    </row>
    <row r="1746" spans="1:15" ht="12.75">
      <c r="A1746" s="285" t="s">
        <v>553</v>
      </c>
      <c r="B1746" s="157"/>
      <c r="C1746" s="157"/>
      <c r="D1746" s="157"/>
      <c r="E1746" s="286">
        <f>SUM(E1738:E1744)</f>
        <v>8.765</v>
      </c>
      <c r="F1746" s="157"/>
      <c r="G1746" s="157"/>
      <c r="H1746" s="286">
        <f>SUM(H1738:H1744)</f>
        <v>10.5</v>
      </c>
      <c r="I1746" s="157"/>
      <c r="J1746" s="157"/>
      <c r="K1746" s="286">
        <f>SUM(K1738:K1744)</f>
        <v>1.715</v>
      </c>
      <c r="L1746" s="157"/>
      <c r="M1746" s="157"/>
      <c r="N1746" s="286">
        <f>SUM(N1738:N1744)</f>
        <v>7.140000000000001</v>
      </c>
      <c r="O1746" s="288">
        <f>SUM(E1746,H1746,K1746,N1746)</f>
        <v>28.12</v>
      </c>
    </row>
    <row r="1747" spans="1:15" ht="12.75">
      <c r="A1747" s="285"/>
      <c r="B1747" s="157"/>
      <c r="C1747" s="157"/>
      <c r="D1747" s="157"/>
      <c r="E1747" s="285"/>
      <c r="F1747" s="157"/>
      <c r="G1747" s="157"/>
      <c r="H1747" s="285"/>
      <c r="I1747" s="157"/>
      <c r="J1747" s="157"/>
      <c r="K1747" s="285"/>
      <c r="L1747" s="157"/>
      <c r="M1747" s="157"/>
      <c r="N1747" s="285"/>
      <c r="O1747" s="294"/>
    </row>
    <row r="1748" spans="1:15" ht="12.75">
      <c r="A1748" s="296" t="s">
        <v>59</v>
      </c>
      <c r="B1748" s="167" t="s">
        <v>169</v>
      </c>
      <c r="C1748" s="297">
        <v>60</v>
      </c>
      <c r="D1748" s="297">
        <v>40</v>
      </c>
      <c r="E1748" s="292">
        <f>(C1748*D1748)/1000</f>
        <v>2.4</v>
      </c>
      <c r="F1748" s="297">
        <v>60</v>
      </c>
      <c r="G1748" s="297">
        <v>40</v>
      </c>
      <c r="H1748" s="292">
        <f>(F1748*G1748)/1000</f>
        <v>2.4</v>
      </c>
      <c r="I1748" s="297">
        <v>20</v>
      </c>
      <c r="J1748" s="297">
        <v>40</v>
      </c>
      <c r="K1748" s="292">
        <f>(I1748*J1748)/1000</f>
        <v>0.8</v>
      </c>
      <c r="L1748" s="298">
        <v>60</v>
      </c>
      <c r="M1748" s="299">
        <v>40</v>
      </c>
      <c r="N1748" s="292">
        <f>(L1748*M1748)/1000</f>
        <v>2.4</v>
      </c>
      <c r="O1748" s="288">
        <f>SUM(E1748,H1748,K1748,N1748)</f>
        <v>8</v>
      </c>
    </row>
    <row r="1749" spans="1:15" ht="12.75">
      <c r="A1749" s="296"/>
      <c r="B1749" s="167"/>
      <c r="C1749" s="52"/>
      <c r="D1749" s="52"/>
      <c r="E1749" s="281"/>
      <c r="F1749" s="52"/>
      <c r="G1749" s="52"/>
      <c r="H1749" s="281"/>
      <c r="I1749" s="52"/>
      <c r="J1749" s="52"/>
      <c r="K1749" s="281"/>
      <c r="L1749" s="155"/>
      <c r="M1749" s="155"/>
      <c r="N1749" s="300"/>
      <c r="O1749" s="301"/>
    </row>
    <row r="1750" spans="1:15" ht="21">
      <c r="A1750" s="167" t="s">
        <v>60</v>
      </c>
      <c r="B1750" s="167"/>
      <c r="C1750" s="52"/>
      <c r="D1750" s="52"/>
      <c r="E1750" s="302">
        <v>0.3</v>
      </c>
      <c r="F1750" s="303"/>
      <c r="G1750" s="303"/>
      <c r="H1750" s="302">
        <v>0.3</v>
      </c>
      <c r="I1750" s="303"/>
      <c r="J1750" s="303"/>
      <c r="K1750" s="302">
        <v>0.3</v>
      </c>
      <c r="L1750" s="304"/>
      <c r="M1750" s="304"/>
      <c r="N1750" s="304">
        <v>0.3</v>
      </c>
      <c r="O1750" s="305">
        <f>SUM(E1750,H1750,K1750,N1750)</f>
        <v>1.2</v>
      </c>
    </row>
    <row r="1751" spans="1:15" ht="12.75">
      <c r="A1751" s="362" t="s">
        <v>61</v>
      </c>
      <c r="B1751" s="363"/>
      <c r="C1751" s="363"/>
      <c r="D1751" s="364"/>
      <c r="E1751" s="158"/>
      <c r="F1751" s="158"/>
      <c r="G1751" s="158"/>
      <c r="H1751" s="158"/>
      <c r="I1751" s="158"/>
      <c r="J1751" s="158"/>
      <c r="K1751" s="158"/>
      <c r="L1751" s="158"/>
      <c r="M1751" s="158"/>
      <c r="N1751" s="158"/>
      <c r="O1751" s="158"/>
    </row>
    <row r="1752" spans="1:15" ht="22.5">
      <c r="A1752" s="52" t="s">
        <v>62</v>
      </c>
      <c r="B1752" s="167" t="s">
        <v>63</v>
      </c>
      <c r="C1752" s="297">
        <v>3.27</v>
      </c>
      <c r="D1752" s="297">
        <v>4.38</v>
      </c>
      <c r="E1752" s="302">
        <f>C1752*D1752</f>
        <v>14.3226</v>
      </c>
      <c r="F1752" s="297">
        <v>2.18</v>
      </c>
      <c r="G1752" s="297">
        <v>4.38</v>
      </c>
      <c r="H1752" s="302">
        <f>F1752*G1752</f>
        <v>9.5484</v>
      </c>
      <c r="I1752" s="297">
        <v>1.29</v>
      </c>
      <c r="J1752" s="297">
        <v>4.39</v>
      </c>
      <c r="K1752" s="302">
        <f>I1752*J1752</f>
        <v>5.6631</v>
      </c>
      <c r="L1752" s="307">
        <v>4.16</v>
      </c>
      <c r="M1752" s="303">
        <v>4.37</v>
      </c>
      <c r="N1752" s="302">
        <f>L1752*M1752</f>
        <v>18.1792</v>
      </c>
      <c r="O1752" s="308">
        <f>E1752+H1752+K1752+N1752</f>
        <v>47.713300000000004</v>
      </c>
    </row>
    <row r="1753" spans="1:15" ht="22.5">
      <c r="A1753" s="52" t="s">
        <v>64</v>
      </c>
      <c r="B1753" s="167" t="s">
        <v>65</v>
      </c>
      <c r="C1753" s="297">
        <v>64.13</v>
      </c>
      <c r="D1753" s="297">
        <v>2.222</v>
      </c>
      <c r="E1753" s="302">
        <f>C1753*D1753</f>
        <v>142.49686</v>
      </c>
      <c r="F1753" s="297">
        <v>12.1</v>
      </c>
      <c r="G1753" s="297">
        <v>2.222</v>
      </c>
      <c r="H1753" s="302">
        <f>F1753*G1753</f>
        <v>26.8862</v>
      </c>
      <c r="I1753" s="297"/>
      <c r="J1753" s="297"/>
      <c r="K1753" s="302">
        <f>I1753*J1753</f>
        <v>0</v>
      </c>
      <c r="L1753" s="307">
        <v>53.05</v>
      </c>
      <c r="M1753" s="303">
        <v>2.222</v>
      </c>
      <c r="N1753" s="302">
        <f>L1753*M1753</f>
        <v>117.8771</v>
      </c>
      <c r="O1753" s="308">
        <f>E1753+H1753+K1753+N1753</f>
        <v>287.26016</v>
      </c>
    </row>
    <row r="1754" spans="1:15" ht="45">
      <c r="A1754" s="52" t="s">
        <v>66</v>
      </c>
      <c r="B1754" s="167" t="s">
        <v>65</v>
      </c>
      <c r="C1754" s="297"/>
      <c r="D1754" s="297"/>
      <c r="E1754" s="302">
        <f>C1754*D1754</f>
        <v>0</v>
      </c>
      <c r="F1754" s="297"/>
      <c r="G1754" s="297"/>
      <c r="H1754" s="302">
        <f>F1754*G1754</f>
        <v>0</v>
      </c>
      <c r="I1754" s="297"/>
      <c r="J1754" s="297"/>
      <c r="K1754" s="302">
        <f>I1754*J1754</f>
        <v>0</v>
      </c>
      <c r="L1754" s="307"/>
      <c r="M1754" s="303"/>
      <c r="N1754" s="302">
        <f>L1754*M1754</f>
        <v>0</v>
      </c>
      <c r="O1754" s="308">
        <f>E1754+H1754+K1754+N1754</f>
        <v>0</v>
      </c>
    </row>
    <row r="1755" spans="1:15" ht="22.5">
      <c r="A1755" s="52" t="s">
        <v>67</v>
      </c>
      <c r="B1755" s="167" t="s">
        <v>32</v>
      </c>
      <c r="C1755" s="297">
        <v>82</v>
      </c>
      <c r="D1755" s="297">
        <v>0.03</v>
      </c>
      <c r="E1755" s="302">
        <f>C1755*D1755</f>
        <v>2.46</v>
      </c>
      <c r="F1755" s="297">
        <v>82</v>
      </c>
      <c r="G1755" s="297">
        <v>0.03</v>
      </c>
      <c r="H1755" s="302">
        <f>F1755*G1755</f>
        <v>2.46</v>
      </c>
      <c r="I1755" s="297">
        <v>82</v>
      </c>
      <c r="J1755" s="297">
        <v>0.03</v>
      </c>
      <c r="K1755" s="302">
        <f>I1755*J1755</f>
        <v>2.46</v>
      </c>
      <c r="L1755" s="297">
        <v>82</v>
      </c>
      <c r="M1755" s="297">
        <v>0.029</v>
      </c>
      <c r="N1755" s="302">
        <f>L1755*M1755</f>
        <v>2.378</v>
      </c>
      <c r="O1755" s="308">
        <f>E1755+H1755+K1755+N1755</f>
        <v>9.758</v>
      </c>
    </row>
    <row r="1756" spans="1:15" ht="22.5">
      <c r="A1756" s="52" t="s">
        <v>68</v>
      </c>
      <c r="B1756" s="167" t="s">
        <v>32</v>
      </c>
      <c r="C1756" s="297">
        <v>82</v>
      </c>
      <c r="D1756" s="297">
        <v>0.0172</v>
      </c>
      <c r="E1756" s="302">
        <f>C1756*D1756</f>
        <v>1.4104</v>
      </c>
      <c r="F1756" s="297">
        <v>82</v>
      </c>
      <c r="G1756" s="297">
        <v>0.0175</v>
      </c>
      <c r="H1756" s="302">
        <f>F1756*G1756</f>
        <v>1.435</v>
      </c>
      <c r="I1756" s="297">
        <v>82</v>
      </c>
      <c r="J1756" s="297">
        <v>0.0172</v>
      </c>
      <c r="K1756" s="302">
        <f>I1756*J1756</f>
        <v>1.4104</v>
      </c>
      <c r="L1756" s="303">
        <v>82</v>
      </c>
      <c r="M1756" s="303">
        <v>0.017</v>
      </c>
      <c r="N1756" s="302">
        <f>L1756*M1756</f>
        <v>1.3940000000000001</v>
      </c>
      <c r="O1756" s="308">
        <f>E1756+H1756+K1756+N1756</f>
        <v>5.649800000000001</v>
      </c>
    </row>
    <row r="1757" spans="1:15" ht="52.5">
      <c r="A1757" s="291" t="s">
        <v>69</v>
      </c>
      <c r="B1757" s="309" t="s">
        <v>1</v>
      </c>
      <c r="C1757" s="157"/>
      <c r="D1757" s="157"/>
      <c r="E1757" s="286">
        <f>E1752+E1753+E1754+E1755+E1756</f>
        <v>160.68986</v>
      </c>
      <c r="F1757" s="286"/>
      <c r="G1757" s="286"/>
      <c r="H1757" s="286">
        <f>H1752+H1753+H1754+H1755+H1756</f>
        <v>40.329600000000006</v>
      </c>
      <c r="I1757" s="286"/>
      <c r="J1757" s="286"/>
      <c r="K1757" s="286">
        <f>K1752+K1753+K1754+K1755+K1756</f>
        <v>9.5335</v>
      </c>
      <c r="L1757" s="286"/>
      <c r="M1757" s="286"/>
      <c r="N1757" s="286">
        <f>N1752+N1753+N1754+N1755+N1756</f>
        <v>139.8283</v>
      </c>
      <c r="O1757" s="286">
        <f>O1752+O1753+O1754+O1755+O1756</f>
        <v>350.38126</v>
      </c>
    </row>
    <row r="1758" spans="1:15" ht="12.75">
      <c r="A1758" s="352" t="s">
        <v>554</v>
      </c>
      <c r="B1758" s="365"/>
      <c r="C1758" s="365"/>
      <c r="D1758" s="365"/>
      <c r="E1758" s="365"/>
      <c r="F1758" s="365"/>
      <c r="G1758" s="365"/>
      <c r="H1758" s="365"/>
      <c r="I1758" s="365"/>
      <c r="J1758" s="365"/>
      <c r="K1758" s="365"/>
      <c r="L1758" s="365"/>
      <c r="M1758" s="365"/>
      <c r="N1758" s="365"/>
      <c r="O1758" s="366"/>
    </row>
    <row r="1759" spans="1:15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</row>
    <row r="1760" spans="1:15" ht="12.75">
      <c r="A1760" s="167" t="s">
        <v>70</v>
      </c>
      <c r="B1760" s="167" t="s">
        <v>32</v>
      </c>
      <c r="C1760" s="297">
        <v>24.5</v>
      </c>
      <c r="D1760" s="297">
        <v>1.225</v>
      </c>
      <c r="E1760" s="302">
        <f>C1760*D1760</f>
        <v>30.012500000000003</v>
      </c>
      <c r="F1760" s="297">
        <v>4.703</v>
      </c>
      <c r="G1760" s="297">
        <v>1.23</v>
      </c>
      <c r="H1760" s="302">
        <f>F1760*G1760</f>
        <v>5.78469</v>
      </c>
      <c r="I1760" s="297"/>
      <c r="J1760" s="297"/>
      <c r="K1760" s="302">
        <f>I1760*J1760</f>
        <v>0</v>
      </c>
      <c r="L1760" s="307">
        <v>18</v>
      </c>
      <c r="M1760" s="303">
        <v>1.23</v>
      </c>
      <c r="N1760" s="302">
        <f>L1760*M1760</f>
        <v>22.14</v>
      </c>
      <c r="O1760" s="308">
        <f>E1760+H1760+K1760+N1760</f>
        <v>57.93719</v>
      </c>
    </row>
    <row r="1761" spans="1:15" ht="12.75">
      <c r="A1761" s="167" t="s">
        <v>71</v>
      </c>
      <c r="B1761" s="167" t="s">
        <v>141</v>
      </c>
      <c r="C1761" s="297">
        <v>49.9</v>
      </c>
      <c r="D1761" s="297">
        <v>3.91</v>
      </c>
      <c r="E1761" s="302">
        <f>C1761*D1761</f>
        <v>195.109</v>
      </c>
      <c r="F1761" s="297">
        <v>9.41</v>
      </c>
      <c r="G1761" s="297">
        <v>3.91</v>
      </c>
      <c r="H1761" s="302">
        <f>F1761*G1761</f>
        <v>36.7931</v>
      </c>
      <c r="I1761" s="297"/>
      <c r="J1761" s="297"/>
      <c r="K1761" s="302">
        <f>I1761*J1761</f>
        <v>0</v>
      </c>
      <c r="L1761" s="307">
        <v>34.8</v>
      </c>
      <c r="M1761" s="303">
        <v>3.911</v>
      </c>
      <c r="N1761" s="302">
        <f>L1761*M1761</f>
        <v>136.1028</v>
      </c>
      <c r="O1761" s="308">
        <f>E1761+H1761+K1761+N1761</f>
        <v>368.0049</v>
      </c>
    </row>
    <row r="1762" spans="1:15" ht="12.75">
      <c r="A1762" s="167"/>
      <c r="B1762" s="167"/>
      <c r="C1762" s="297"/>
      <c r="D1762" s="297"/>
      <c r="E1762" s="302"/>
      <c r="F1762" s="297"/>
      <c r="G1762" s="297"/>
      <c r="H1762" s="302"/>
      <c r="I1762" s="297"/>
      <c r="J1762" s="297"/>
      <c r="K1762" s="302"/>
      <c r="L1762" s="307"/>
      <c r="M1762" s="307"/>
      <c r="N1762" s="302"/>
      <c r="O1762" s="308"/>
    </row>
    <row r="1763" spans="1:15" ht="21">
      <c r="A1763" s="167" t="s">
        <v>619</v>
      </c>
      <c r="B1763" s="167"/>
      <c r="C1763" s="297"/>
      <c r="D1763" s="297"/>
      <c r="E1763" s="302">
        <f>SUM(E1760:E1762)</f>
        <v>225.12150000000003</v>
      </c>
      <c r="F1763" s="297"/>
      <c r="G1763" s="297"/>
      <c r="H1763" s="302">
        <f>SUM(H1760:H1762)</f>
        <v>42.57779</v>
      </c>
      <c r="I1763" s="297"/>
      <c r="J1763" s="297"/>
      <c r="K1763" s="302">
        <f>SUM(K1760:K1762)</f>
        <v>0</v>
      </c>
      <c r="L1763" s="307"/>
      <c r="M1763" s="307"/>
      <c r="N1763" s="302">
        <f>SUM(N1760:N1762)</f>
        <v>158.2428</v>
      </c>
      <c r="O1763" s="308">
        <f>SUM(O1760:O1762)</f>
        <v>425.94209</v>
      </c>
    </row>
    <row r="1764" spans="1:15" ht="12.75">
      <c r="A1764" s="167"/>
      <c r="B1764" s="167"/>
      <c r="C1764" s="167"/>
      <c r="D1764" s="167"/>
      <c r="E1764" s="310"/>
      <c r="F1764" s="167"/>
      <c r="G1764" s="167"/>
      <c r="H1764" s="167"/>
      <c r="I1764" s="167"/>
      <c r="J1764" s="167"/>
      <c r="K1764" s="310"/>
      <c r="L1764" s="310"/>
      <c r="M1764" s="310"/>
      <c r="N1764" s="310"/>
      <c r="O1764" s="311"/>
    </row>
    <row r="1765" spans="1:15" ht="42">
      <c r="A1765" s="167" t="s">
        <v>674</v>
      </c>
      <c r="B1765" s="167" t="s">
        <v>561</v>
      </c>
      <c r="C1765" s="52"/>
      <c r="D1765" s="52"/>
      <c r="E1765" s="302">
        <v>20</v>
      </c>
      <c r="F1765" s="160"/>
      <c r="G1765" s="160"/>
      <c r="H1765" s="168"/>
      <c r="I1765" s="160"/>
      <c r="J1765" s="160"/>
      <c r="K1765" s="168"/>
      <c r="L1765" s="160"/>
      <c r="M1765" s="160"/>
      <c r="N1765" s="168"/>
      <c r="O1765" s="308">
        <f>E1765+H1765+K1765+N1765</f>
        <v>20</v>
      </c>
    </row>
    <row r="1766" spans="1:15" ht="12.75">
      <c r="A1766" s="167"/>
      <c r="B1766" s="167"/>
      <c r="C1766" s="52"/>
      <c r="D1766" s="52"/>
      <c r="E1766" s="302"/>
      <c r="F1766" s="52"/>
      <c r="G1766" s="52"/>
      <c r="H1766" s="52"/>
      <c r="I1766" s="52"/>
      <c r="J1766" s="52"/>
      <c r="K1766" s="52"/>
      <c r="L1766" s="52"/>
      <c r="M1766" s="52"/>
      <c r="N1766" s="52"/>
      <c r="O1766" s="316"/>
    </row>
    <row r="1767" spans="1:15" ht="21">
      <c r="A1767" s="167" t="s">
        <v>562</v>
      </c>
      <c r="B1767" s="167"/>
      <c r="C1767" s="167"/>
      <c r="D1767" s="167"/>
      <c r="E1767" s="310"/>
      <c r="F1767" s="167"/>
      <c r="G1767" s="167"/>
      <c r="H1767" s="310"/>
      <c r="I1767" s="167"/>
      <c r="J1767" s="167"/>
      <c r="K1767" s="310"/>
      <c r="L1767" s="310"/>
      <c r="M1767" s="310"/>
      <c r="N1767" s="310"/>
      <c r="O1767" s="157"/>
    </row>
    <row r="1768" spans="1:15" ht="12.75">
      <c r="A1768" s="52" t="s">
        <v>563</v>
      </c>
      <c r="B1768" s="167" t="s">
        <v>333</v>
      </c>
      <c r="C1768" s="297"/>
      <c r="D1768" s="297"/>
      <c r="E1768" s="292">
        <f aca="true" t="shared" si="194" ref="E1768:E1773">(C1768*D1768)/1000</f>
        <v>0</v>
      </c>
      <c r="F1768" s="297"/>
      <c r="G1768" s="297"/>
      <c r="H1768" s="292">
        <f aca="true" t="shared" si="195" ref="H1768:H1773">(F1768*G1768)/1000</f>
        <v>0</v>
      </c>
      <c r="I1768" s="297">
        <v>250</v>
      </c>
      <c r="J1768" s="297">
        <v>80</v>
      </c>
      <c r="K1768" s="292">
        <f aca="true" t="shared" si="196" ref="K1768:K1773">(I1768*J1768)/1000</f>
        <v>20</v>
      </c>
      <c r="L1768" s="298">
        <v>100</v>
      </c>
      <c r="M1768" s="298">
        <v>80</v>
      </c>
      <c r="N1768" s="292">
        <f aca="true" t="shared" si="197" ref="N1768:N1773">(L1768*M1768)/1000</f>
        <v>8</v>
      </c>
      <c r="O1768" s="308">
        <f aca="true" t="shared" si="198" ref="O1768:O1774">E1768+H1768+K1768+N1768</f>
        <v>28</v>
      </c>
    </row>
    <row r="1769" spans="1:15" ht="12.75">
      <c r="A1769" s="52" t="s">
        <v>565</v>
      </c>
      <c r="B1769" s="167" t="s">
        <v>333</v>
      </c>
      <c r="C1769" s="297">
        <v>5</v>
      </c>
      <c r="D1769" s="297">
        <v>100</v>
      </c>
      <c r="E1769" s="292">
        <f t="shared" si="194"/>
        <v>0.5</v>
      </c>
      <c r="F1769" s="297">
        <v>5</v>
      </c>
      <c r="G1769" s="297">
        <v>100</v>
      </c>
      <c r="H1769" s="292">
        <f t="shared" si="195"/>
        <v>0.5</v>
      </c>
      <c r="I1769" s="297">
        <v>5</v>
      </c>
      <c r="J1769" s="297">
        <v>100</v>
      </c>
      <c r="K1769" s="292">
        <f t="shared" si="196"/>
        <v>0.5</v>
      </c>
      <c r="L1769" s="298">
        <v>5</v>
      </c>
      <c r="M1769" s="298">
        <v>100</v>
      </c>
      <c r="N1769" s="292">
        <f t="shared" si="197"/>
        <v>0.5</v>
      </c>
      <c r="O1769" s="308">
        <f t="shared" si="198"/>
        <v>2</v>
      </c>
    </row>
    <row r="1770" spans="1:15" ht="12.75">
      <c r="A1770" s="52" t="s">
        <v>566</v>
      </c>
      <c r="B1770" s="167" t="s">
        <v>365</v>
      </c>
      <c r="C1770" s="297"/>
      <c r="D1770" s="297"/>
      <c r="E1770" s="292">
        <f t="shared" si="194"/>
        <v>0</v>
      </c>
      <c r="F1770" s="297"/>
      <c r="G1770" s="297"/>
      <c r="H1770" s="292">
        <f t="shared" si="195"/>
        <v>0</v>
      </c>
      <c r="I1770" s="297">
        <v>20</v>
      </c>
      <c r="J1770" s="297">
        <v>250</v>
      </c>
      <c r="K1770" s="292">
        <f t="shared" si="196"/>
        <v>5</v>
      </c>
      <c r="L1770" s="298"/>
      <c r="M1770" s="298"/>
      <c r="N1770" s="292">
        <f t="shared" si="197"/>
        <v>0</v>
      </c>
      <c r="O1770" s="308">
        <f t="shared" si="198"/>
        <v>5</v>
      </c>
    </row>
    <row r="1771" spans="1:15" ht="12.75">
      <c r="A1771" s="52" t="s">
        <v>567</v>
      </c>
      <c r="B1771" s="167" t="s">
        <v>333</v>
      </c>
      <c r="C1771" s="297"/>
      <c r="D1771" s="297"/>
      <c r="E1771" s="292">
        <f t="shared" si="194"/>
        <v>0</v>
      </c>
      <c r="F1771" s="297"/>
      <c r="G1771" s="297"/>
      <c r="H1771" s="292">
        <f t="shared" si="195"/>
        <v>0</v>
      </c>
      <c r="I1771" s="297">
        <v>500</v>
      </c>
      <c r="J1771" s="297">
        <v>5</v>
      </c>
      <c r="K1771" s="292">
        <f t="shared" si="196"/>
        <v>2.5</v>
      </c>
      <c r="L1771" s="298"/>
      <c r="M1771" s="298"/>
      <c r="N1771" s="292">
        <f t="shared" si="197"/>
        <v>0</v>
      </c>
      <c r="O1771" s="308">
        <f t="shared" si="198"/>
        <v>2.5</v>
      </c>
    </row>
    <row r="1772" spans="1:15" ht="22.5">
      <c r="A1772" s="52" t="s">
        <v>194</v>
      </c>
      <c r="B1772" s="167" t="s">
        <v>193</v>
      </c>
      <c r="C1772" s="297"/>
      <c r="D1772" s="297"/>
      <c r="E1772" s="292">
        <f t="shared" si="194"/>
        <v>0</v>
      </c>
      <c r="F1772" s="297"/>
      <c r="G1772" s="297"/>
      <c r="H1772" s="292">
        <f t="shared" si="195"/>
        <v>0</v>
      </c>
      <c r="I1772" s="297">
        <v>30</v>
      </c>
      <c r="J1772" s="297">
        <v>500</v>
      </c>
      <c r="K1772" s="292">
        <f t="shared" si="196"/>
        <v>15</v>
      </c>
      <c r="L1772" s="298"/>
      <c r="M1772" s="298"/>
      <c r="N1772" s="292">
        <f t="shared" si="197"/>
        <v>0</v>
      </c>
      <c r="O1772" s="308">
        <f t="shared" si="198"/>
        <v>15</v>
      </c>
    </row>
    <row r="1773" spans="1:15" ht="12.75">
      <c r="A1773" s="52" t="s">
        <v>192</v>
      </c>
      <c r="B1773" s="167" t="s">
        <v>193</v>
      </c>
      <c r="C1773" s="297"/>
      <c r="D1773" s="297"/>
      <c r="E1773" s="292">
        <f t="shared" si="194"/>
        <v>0</v>
      </c>
      <c r="F1773" s="297"/>
      <c r="G1773" s="297"/>
      <c r="H1773" s="292">
        <f t="shared" si="195"/>
        <v>0</v>
      </c>
      <c r="I1773" s="297">
        <v>50</v>
      </c>
      <c r="J1773" s="297">
        <v>450</v>
      </c>
      <c r="K1773" s="292">
        <f t="shared" si="196"/>
        <v>22.5</v>
      </c>
      <c r="L1773" s="298"/>
      <c r="M1773" s="298"/>
      <c r="N1773" s="292">
        <f t="shared" si="197"/>
        <v>0</v>
      </c>
      <c r="O1773" s="308">
        <f t="shared" si="198"/>
        <v>22.5</v>
      </c>
    </row>
    <row r="1774" spans="1:15" ht="33.75">
      <c r="A1774" s="143" t="s">
        <v>569</v>
      </c>
      <c r="B1774" s="167" t="s">
        <v>561</v>
      </c>
      <c r="C1774" s="167"/>
      <c r="D1774" s="167"/>
      <c r="E1774" s="312">
        <v>10</v>
      </c>
      <c r="F1774" s="313"/>
      <c r="G1774" s="313"/>
      <c r="H1774" s="312">
        <v>10</v>
      </c>
      <c r="I1774" s="313"/>
      <c r="J1774" s="313"/>
      <c r="K1774" s="312">
        <v>10</v>
      </c>
      <c r="L1774" s="312"/>
      <c r="M1774" s="312"/>
      <c r="N1774" s="312">
        <v>10</v>
      </c>
      <c r="O1774" s="308">
        <f t="shared" si="198"/>
        <v>40</v>
      </c>
    </row>
    <row r="1775" spans="1:15" ht="32.25">
      <c r="A1775" s="314" t="s">
        <v>78</v>
      </c>
      <c r="B1775" s="309" t="s">
        <v>1</v>
      </c>
      <c r="C1775" s="309"/>
      <c r="D1775" s="309"/>
      <c r="E1775" s="315">
        <f>SUM(E1768:E1774)</f>
        <v>10.5</v>
      </c>
      <c r="F1775" s="315"/>
      <c r="G1775" s="315"/>
      <c r="H1775" s="315">
        <f>SUM(H1768:H1774)</f>
        <v>10.5</v>
      </c>
      <c r="I1775" s="315"/>
      <c r="J1775" s="315"/>
      <c r="K1775" s="315">
        <f>SUM(K1768:K1774)</f>
        <v>75.5</v>
      </c>
      <c r="L1775" s="315"/>
      <c r="M1775" s="315"/>
      <c r="N1775" s="315">
        <f>SUM(N1768:N1774)</f>
        <v>18.5</v>
      </c>
      <c r="O1775" s="315">
        <f>SUM(O1768:O1774)</f>
        <v>115</v>
      </c>
    </row>
    <row r="1776" spans="1:15" ht="21">
      <c r="A1776" s="1" t="s">
        <v>79</v>
      </c>
      <c r="B1776" s="167"/>
      <c r="C1776" s="158"/>
      <c r="D1776" s="158"/>
      <c r="E1776" s="158"/>
      <c r="F1776" s="158"/>
      <c r="G1776" s="158"/>
      <c r="H1776" s="158"/>
      <c r="I1776" s="158"/>
      <c r="J1776" s="158"/>
      <c r="K1776" s="158"/>
      <c r="L1776" s="158"/>
      <c r="M1776" s="158"/>
      <c r="N1776" s="158"/>
      <c r="O1776" s="157"/>
    </row>
    <row r="1777" spans="1:15" ht="22.5">
      <c r="A1777" s="143" t="s">
        <v>620</v>
      </c>
      <c r="B1777" s="167" t="s">
        <v>561</v>
      </c>
      <c r="C1777" s="158"/>
      <c r="D1777" s="158"/>
      <c r="E1777" s="316">
        <v>5</v>
      </c>
      <c r="F1777" s="158"/>
      <c r="G1777" s="158"/>
      <c r="H1777" s="158"/>
      <c r="I1777" s="158"/>
      <c r="J1777" s="158"/>
      <c r="K1777" s="158"/>
      <c r="L1777" s="158"/>
      <c r="M1777" s="158"/>
      <c r="N1777" s="316"/>
      <c r="O1777" s="308">
        <f>E1777+H1777+K1777+N1777</f>
        <v>5</v>
      </c>
    </row>
    <row r="1778" spans="1:15" ht="12.75">
      <c r="A1778" s="143" t="s">
        <v>621</v>
      </c>
      <c r="B1778" s="167" t="s">
        <v>561</v>
      </c>
      <c r="C1778" s="158"/>
      <c r="D1778" s="158"/>
      <c r="E1778" s="316">
        <v>5</v>
      </c>
      <c r="F1778" s="158"/>
      <c r="G1778" s="158"/>
      <c r="H1778" s="158"/>
      <c r="I1778" s="158"/>
      <c r="J1778" s="158"/>
      <c r="K1778" s="158"/>
      <c r="L1778" s="158"/>
      <c r="M1778" s="158"/>
      <c r="N1778" s="316"/>
      <c r="O1778" s="308">
        <f>E1778+H1778+K1778+N1778</f>
        <v>5</v>
      </c>
    </row>
    <row r="1779" spans="1:15" ht="12.75">
      <c r="A1779" s="143" t="s">
        <v>621</v>
      </c>
      <c r="B1779" s="167" t="s">
        <v>561</v>
      </c>
      <c r="C1779" s="158"/>
      <c r="D1779" s="158"/>
      <c r="E1779" s="316">
        <v>2</v>
      </c>
      <c r="F1779" s="158"/>
      <c r="G1779" s="158"/>
      <c r="H1779" s="158"/>
      <c r="I1779" s="158"/>
      <c r="J1779" s="158"/>
      <c r="K1779" s="158"/>
      <c r="L1779" s="158"/>
      <c r="M1779" s="158"/>
      <c r="N1779" s="316"/>
      <c r="O1779" s="308">
        <f>E1779+H1779+K1779+N1779</f>
        <v>2</v>
      </c>
    </row>
    <row r="1780" spans="1:15" ht="12.75">
      <c r="A1780" s="52"/>
      <c r="B1780" s="52"/>
      <c r="C1780" s="52"/>
      <c r="D1780" s="52"/>
      <c r="E1780" s="52"/>
      <c r="F1780" s="52"/>
      <c r="G1780" s="52"/>
      <c r="H1780" s="52"/>
      <c r="I1780" s="52"/>
      <c r="J1780" s="52"/>
      <c r="K1780" s="319"/>
      <c r="L1780" s="319"/>
      <c r="M1780" s="319"/>
      <c r="N1780" s="335"/>
      <c r="O1780" s="308">
        <f>E1780+H1780+K1780+N1780</f>
        <v>0</v>
      </c>
    </row>
    <row r="1781" spans="1:15" ht="31.5">
      <c r="A1781" s="1" t="s">
        <v>176</v>
      </c>
      <c r="B1781" s="317" t="s">
        <v>1</v>
      </c>
      <c r="C1781" s="158"/>
      <c r="D1781" s="158"/>
      <c r="E1781" s="286">
        <f>SUM(E1777:E1780)</f>
        <v>12</v>
      </c>
      <c r="F1781" s="104"/>
      <c r="G1781" s="104"/>
      <c r="H1781" s="104"/>
      <c r="I1781" s="104"/>
      <c r="J1781" s="104"/>
      <c r="K1781" s="318"/>
      <c r="L1781" s="318"/>
      <c r="M1781" s="318"/>
      <c r="N1781" s="318"/>
      <c r="O1781" s="315">
        <f>SUM(O1777:O1780)</f>
        <v>12</v>
      </c>
    </row>
    <row r="1782" spans="1:15" ht="12.75">
      <c r="A1782" s="352" t="s">
        <v>80</v>
      </c>
      <c r="B1782" s="363"/>
      <c r="C1782" s="363"/>
      <c r="D1782" s="363"/>
      <c r="E1782" s="364"/>
      <c r="F1782" s="158"/>
      <c r="G1782" s="158"/>
      <c r="H1782" s="158"/>
      <c r="I1782" s="158"/>
      <c r="J1782" s="158"/>
      <c r="K1782" s="158"/>
      <c r="L1782" s="158"/>
      <c r="M1782" s="158"/>
      <c r="N1782" s="158"/>
      <c r="O1782" s="158"/>
    </row>
    <row r="1783" spans="1:15" ht="12.75">
      <c r="A1783" s="319" t="s">
        <v>2</v>
      </c>
      <c r="B1783" s="280" t="s">
        <v>572</v>
      </c>
      <c r="C1783" s="306">
        <v>7</v>
      </c>
      <c r="D1783" s="104">
        <v>100</v>
      </c>
      <c r="E1783" s="292">
        <f aca="true" t="shared" si="199" ref="E1783:E1790">(C1783*D1783)/1000</f>
        <v>0.7</v>
      </c>
      <c r="F1783" s="306">
        <v>7</v>
      </c>
      <c r="G1783" s="104">
        <v>100</v>
      </c>
      <c r="H1783" s="292">
        <f aca="true" t="shared" si="200" ref="H1783:H1790">(F1783*G1783)/1000</f>
        <v>0.7</v>
      </c>
      <c r="I1783" s="306">
        <v>7</v>
      </c>
      <c r="J1783" s="104">
        <v>100</v>
      </c>
      <c r="K1783" s="292">
        <f aca="true" t="shared" si="201" ref="K1783:K1790">(I1783*J1783)/1000</f>
        <v>0.7</v>
      </c>
      <c r="L1783" s="306">
        <v>7</v>
      </c>
      <c r="M1783" s="104">
        <v>100</v>
      </c>
      <c r="N1783" s="292">
        <f aca="true" t="shared" si="202" ref="N1783:N1790">(L1783*M1783)/1000</f>
        <v>0.7</v>
      </c>
      <c r="O1783" s="308">
        <f aca="true" t="shared" si="203" ref="O1783:O1817">E1783+H1783+K1783+N1783</f>
        <v>2.8</v>
      </c>
    </row>
    <row r="1784" spans="1:15" ht="12.75">
      <c r="A1784" s="319" t="s">
        <v>573</v>
      </c>
      <c r="B1784" s="280" t="s">
        <v>9</v>
      </c>
      <c r="C1784" s="306">
        <v>1</v>
      </c>
      <c r="D1784" s="104">
        <v>100</v>
      </c>
      <c r="E1784" s="292">
        <f t="shared" si="199"/>
        <v>0.1</v>
      </c>
      <c r="F1784" s="306">
        <v>1</v>
      </c>
      <c r="G1784" s="104">
        <v>100</v>
      </c>
      <c r="H1784" s="292">
        <f t="shared" si="200"/>
        <v>0.1</v>
      </c>
      <c r="I1784" s="306">
        <v>1</v>
      </c>
      <c r="J1784" s="104">
        <v>100</v>
      </c>
      <c r="K1784" s="292">
        <f t="shared" si="201"/>
        <v>0.1</v>
      </c>
      <c r="L1784" s="306">
        <v>1</v>
      </c>
      <c r="M1784" s="104">
        <v>100</v>
      </c>
      <c r="N1784" s="292">
        <f t="shared" si="202"/>
        <v>0.1</v>
      </c>
      <c r="O1784" s="308">
        <f t="shared" si="203"/>
        <v>0.4</v>
      </c>
    </row>
    <row r="1785" spans="1:15" ht="12.75">
      <c r="A1785" s="319" t="s">
        <v>6</v>
      </c>
      <c r="B1785" s="280" t="s">
        <v>9</v>
      </c>
      <c r="C1785" s="306">
        <v>10</v>
      </c>
      <c r="D1785" s="104">
        <v>33</v>
      </c>
      <c r="E1785" s="292">
        <f t="shared" si="199"/>
        <v>0.33</v>
      </c>
      <c r="F1785" s="306">
        <v>10</v>
      </c>
      <c r="G1785" s="104">
        <v>33</v>
      </c>
      <c r="H1785" s="292">
        <f t="shared" si="200"/>
        <v>0.33</v>
      </c>
      <c r="I1785" s="306">
        <v>10</v>
      </c>
      <c r="J1785" s="104">
        <v>33</v>
      </c>
      <c r="K1785" s="292">
        <f t="shared" si="201"/>
        <v>0.33</v>
      </c>
      <c r="L1785" s="306">
        <v>10</v>
      </c>
      <c r="M1785" s="104">
        <v>33</v>
      </c>
      <c r="N1785" s="292">
        <f t="shared" si="202"/>
        <v>0.33</v>
      </c>
      <c r="O1785" s="308">
        <f t="shared" si="203"/>
        <v>1.32</v>
      </c>
    </row>
    <row r="1786" spans="1:15" ht="12.75">
      <c r="A1786" s="319" t="s">
        <v>574</v>
      </c>
      <c r="B1786" s="280" t="s">
        <v>572</v>
      </c>
      <c r="C1786" s="306">
        <v>10</v>
      </c>
      <c r="D1786" s="104">
        <v>10</v>
      </c>
      <c r="E1786" s="292">
        <f t="shared" si="199"/>
        <v>0.1</v>
      </c>
      <c r="F1786" s="306">
        <v>10</v>
      </c>
      <c r="G1786" s="104">
        <v>10</v>
      </c>
      <c r="H1786" s="292">
        <f t="shared" si="200"/>
        <v>0.1</v>
      </c>
      <c r="I1786" s="306">
        <v>10</v>
      </c>
      <c r="J1786" s="104">
        <v>10</v>
      </c>
      <c r="K1786" s="292">
        <f t="shared" si="201"/>
        <v>0.1</v>
      </c>
      <c r="L1786" s="306">
        <v>10</v>
      </c>
      <c r="M1786" s="104">
        <v>10</v>
      </c>
      <c r="N1786" s="292">
        <f t="shared" si="202"/>
        <v>0.1</v>
      </c>
      <c r="O1786" s="308">
        <f t="shared" si="203"/>
        <v>0.4</v>
      </c>
    </row>
    <row r="1787" spans="1:15" ht="12.75">
      <c r="A1787" s="319" t="s">
        <v>651</v>
      </c>
      <c r="B1787" s="280" t="s">
        <v>572</v>
      </c>
      <c r="C1787" s="306">
        <v>10</v>
      </c>
      <c r="D1787" s="104">
        <v>15</v>
      </c>
      <c r="E1787" s="292">
        <f t="shared" si="199"/>
        <v>0.15</v>
      </c>
      <c r="F1787" s="306">
        <v>10</v>
      </c>
      <c r="G1787" s="104">
        <v>15</v>
      </c>
      <c r="H1787" s="292">
        <f t="shared" si="200"/>
        <v>0.15</v>
      </c>
      <c r="I1787" s="306">
        <v>10</v>
      </c>
      <c r="J1787" s="104">
        <v>15</v>
      </c>
      <c r="K1787" s="292">
        <f t="shared" si="201"/>
        <v>0.15</v>
      </c>
      <c r="L1787" s="306">
        <v>10</v>
      </c>
      <c r="M1787" s="104">
        <v>15</v>
      </c>
      <c r="N1787" s="292">
        <f t="shared" si="202"/>
        <v>0.15</v>
      </c>
      <c r="O1787" s="308">
        <f t="shared" si="203"/>
        <v>0.6</v>
      </c>
    </row>
    <row r="1788" spans="1:15" ht="12.75">
      <c r="A1788" s="319" t="s">
        <v>576</v>
      </c>
      <c r="B1788" s="280" t="s">
        <v>577</v>
      </c>
      <c r="C1788" s="306">
        <v>10</v>
      </c>
      <c r="D1788" s="104">
        <v>8</v>
      </c>
      <c r="E1788" s="292">
        <f t="shared" si="199"/>
        <v>0.08</v>
      </c>
      <c r="F1788" s="306">
        <v>10</v>
      </c>
      <c r="G1788" s="104">
        <v>8</v>
      </c>
      <c r="H1788" s="292">
        <f t="shared" si="200"/>
        <v>0.08</v>
      </c>
      <c r="I1788" s="306">
        <v>10</v>
      </c>
      <c r="J1788" s="104">
        <v>8</v>
      </c>
      <c r="K1788" s="292">
        <f t="shared" si="201"/>
        <v>0.08</v>
      </c>
      <c r="L1788" s="306">
        <v>10</v>
      </c>
      <c r="M1788" s="104">
        <v>8</v>
      </c>
      <c r="N1788" s="292">
        <f t="shared" si="202"/>
        <v>0.08</v>
      </c>
      <c r="O1788" s="308">
        <f t="shared" si="203"/>
        <v>0.32</v>
      </c>
    </row>
    <row r="1789" spans="1:15" ht="22.5">
      <c r="A1789" s="319" t="s">
        <v>652</v>
      </c>
      <c r="B1789" s="280" t="s">
        <v>9</v>
      </c>
      <c r="C1789" s="306">
        <v>3</v>
      </c>
      <c r="D1789" s="104">
        <v>50</v>
      </c>
      <c r="E1789" s="292">
        <f t="shared" si="199"/>
        <v>0.15</v>
      </c>
      <c r="F1789" s="306">
        <v>3</v>
      </c>
      <c r="G1789" s="104">
        <v>50</v>
      </c>
      <c r="H1789" s="292">
        <f t="shared" si="200"/>
        <v>0.15</v>
      </c>
      <c r="I1789" s="306">
        <v>3</v>
      </c>
      <c r="J1789" s="104">
        <v>50</v>
      </c>
      <c r="K1789" s="292">
        <f t="shared" si="201"/>
        <v>0.15</v>
      </c>
      <c r="L1789" s="306">
        <v>3</v>
      </c>
      <c r="M1789" s="104">
        <v>50</v>
      </c>
      <c r="N1789" s="292">
        <f t="shared" si="202"/>
        <v>0.15</v>
      </c>
      <c r="O1789" s="308">
        <f t="shared" si="203"/>
        <v>0.6</v>
      </c>
    </row>
    <row r="1790" spans="1:15" ht="22.5">
      <c r="A1790" s="319" t="s">
        <v>623</v>
      </c>
      <c r="B1790" s="280" t="s">
        <v>572</v>
      </c>
      <c r="C1790" s="306">
        <v>3</v>
      </c>
      <c r="D1790" s="104">
        <v>50</v>
      </c>
      <c r="E1790" s="292">
        <f t="shared" si="199"/>
        <v>0.15</v>
      </c>
      <c r="F1790" s="306">
        <v>5</v>
      </c>
      <c r="G1790" s="104">
        <v>50</v>
      </c>
      <c r="H1790" s="292">
        <f t="shared" si="200"/>
        <v>0.25</v>
      </c>
      <c r="I1790" s="306">
        <v>2</v>
      </c>
      <c r="J1790" s="104">
        <v>50</v>
      </c>
      <c r="K1790" s="292">
        <f t="shared" si="201"/>
        <v>0.1</v>
      </c>
      <c r="L1790" s="306">
        <v>5</v>
      </c>
      <c r="M1790" s="104">
        <v>50</v>
      </c>
      <c r="N1790" s="292">
        <f t="shared" si="202"/>
        <v>0.25</v>
      </c>
      <c r="O1790" s="308">
        <f t="shared" si="203"/>
        <v>0.75</v>
      </c>
    </row>
    <row r="1791" spans="1:15" ht="33.75">
      <c r="A1791" s="52" t="s">
        <v>580</v>
      </c>
      <c r="B1791" s="167" t="s">
        <v>581</v>
      </c>
      <c r="C1791" s="52"/>
      <c r="D1791" s="52"/>
      <c r="E1791" s="312">
        <v>0.5</v>
      </c>
      <c r="F1791" s="313"/>
      <c r="G1791" s="313"/>
      <c r="H1791" s="312">
        <v>0.5</v>
      </c>
      <c r="I1791" s="313"/>
      <c r="J1791" s="313"/>
      <c r="K1791" s="312">
        <v>0.5</v>
      </c>
      <c r="L1791" s="313"/>
      <c r="M1791" s="313"/>
      <c r="N1791" s="312">
        <v>0.5</v>
      </c>
      <c r="O1791" s="308">
        <f t="shared" si="203"/>
        <v>2</v>
      </c>
    </row>
    <row r="1792" spans="1:15" ht="31.5">
      <c r="A1792" s="1" t="s">
        <v>0</v>
      </c>
      <c r="B1792" s="167" t="s">
        <v>1</v>
      </c>
      <c r="C1792" s="157"/>
      <c r="D1792" s="157"/>
      <c r="E1792" s="286">
        <f>SUM(E1783:E1791)</f>
        <v>2.26</v>
      </c>
      <c r="F1792" s="157"/>
      <c r="G1792" s="157"/>
      <c r="H1792" s="286">
        <f>SUM(H1783:H1791)</f>
        <v>2.36</v>
      </c>
      <c r="I1792" s="157"/>
      <c r="J1792" s="157"/>
      <c r="K1792" s="286">
        <f>SUM(K1783:K1791)</f>
        <v>2.21</v>
      </c>
      <c r="L1792" s="311"/>
      <c r="M1792" s="311"/>
      <c r="N1792" s="286">
        <f>SUM(N1783:N1791)</f>
        <v>2.36</v>
      </c>
      <c r="O1792" s="308">
        <f t="shared" si="203"/>
        <v>9.19</v>
      </c>
    </row>
    <row r="1793" spans="1:15" ht="21">
      <c r="A1793" s="1" t="s">
        <v>7</v>
      </c>
      <c r="B1793" s="6"/>
      <c r="C1793" s="154"/>
      <c r="D1793" s="154"/>
      <c r="E1793" s="154"/>
      <c r="F1793" s="154"/>
      <c r="G1793" s="154"/>
      <c r="H1793" s="154"/>
      <c r="I1793" s="154"/>
      <c r="J1793" s="154"/>
      <c r="K1793" s="154"/>
      <c r="L1793" s="154"/>
      <c r="M1793" s="154"/>
      <c r="N1793" s="154"/>
      <c r="O1793" s="308">
        <f t="shared" si="203"/>
        <v>0</v>
      </c>
    </row>
    <row r="1794" spans="1:15" ht="12.75">
      <c r="A1794" s="16" t="s">
        <v>8</v>
      </c>
      <c r="B1794" s="280" t="s">
        <v>9</v>
      </c>
      <c r="C1794" s="320">
        <v>4</v>
      </c>
      <c r="D1794" s="320">
        <v>60</v>
      </c>
      <c r="E1794" s="292">
        <f aca="true" t="shared" si="204" ref="E1794:E1817">(C1794*D1794)/1000</f>
        <v>0.24</v>
      </c>
      <c r="F1794" s="320">
        <v>2</v>
      </c>
      <c r="G1794" s="320">
        <v>60</v>
      </c>
      <c r="H1794" s="292">
        <f aca="true" t="shared" si="205" ref="H1794:H1817">(F1794*G1794)/1000</f>
        <v>0.12</v>
      </c>
      <c r="I1794" s="320">
        <v>1</v>
      </c>
      <c r="J1794" s="320">
        <v>60</v>
      </c>
      <c r="K1794" s="292">
        <f aca="true" t="shared" si="206" ref="K1794:K1817">(I1794*J1794)/1000</f>
        <v>0.06</v>
      </c>
      <c r="L1794" s="320">
        <v>4</v>
      </c>
      <c r="M1794" s="320">
        <v>60</v>
      </c>
      <c r="N1794" s="292">
        <f aca="true" t="shared" si="207" ref="N1794:N1817">(L1794*M1794)/1000</f>
        <v>0.24</v>
      </c>
      <c r="O1794" s="308">
        <f t="shared" si="203"/>
        <v>0.6599999999999999</v>
      </c>
    </row>
    <row r="1795" spans="1:15" ht="12.75">
      <c r="A1795" s="321" t="s">
        <v>10</v>
      </c>
      <c r="B1795" s="280" t="s">
        <v>9</v>
      </c>
      <c r="C1795" s="320">
        <v>10</v>
      </c>
      <c r="D1795" s="320">
        <v>15</v>
      </c>
      <c r="E1795" s="292">
        <f t="shared" si="204"/>
        <v>0.15</v>
      </c>
      <c r="F1795" s="320">
        <v>5</v>
      </c>
      <c r="G1795" s="320">
        <v>15</v>
      </c>
      <c r="H1795" s="292">
        <f t="shared" si="205"/>
        <v>0.075</v>
      </c>
      <c r="I1795" s="320">
        <v>10</v>
      </c>
      <c r="J1795" s="320">
        <v>15</v>
      </c>
      <c r="K1795" s="292">
        <f t="shared" si="206"/>
        <v>0.15</v>
      </c>
      <c r="L1795" s="320">
        <v>10</v>
      </c>
      <c r="M1795" s="320">
        <v>15</v>
      </c>
      <c r="N1795" s="292">
        <f t="shared" si="207"/>
        <v>0.15</v>
      </c>
      <c r="O1795" s="308">
        <f t="shared" si="203"/>
        <v>0.525</v>
      </c>
    </row>
    <row r="1796" spans="1:15" ht="22.5">
      <c r="A1796" s="321" t="s">
        <v>11</v>
      </c>
      <c r="B1796" s="280" t="s">
        <v>9</v>
      </c>
      <c r="C1796" s="320">
        <v>20</v>
      </c>
      <c r="D1796" s="320">
        <v>22</v>
      </c>
      <c r="E1796" s="292">
        <f t="shared" si="204"/>
        <v>0.44</v>
      </c>
      <c r="F1796" s="320">
        <v>10</v>
      </c>
      <c r="G1796" s="320">
        <v>22</v>
      </c>
      <c r="H1796" s="292">
        <f t="shared" si="205"/>
        <v>0.22</v>
      </c>
      <c r="I1796" s="320">
        <v>5</v>
      </c>
      <c r="J1796" s="320">
        <v>22</v>
      </c>
      <c r="K1796" s="292">
        <f t="shared" si="206"/>
        <v>0.11</v>
      </c>
      <c r="L1796" s="320">
        <v>15</v>
      </c>
      <c r="M1796" s="320">
        <v>22</v>
      </c>
      <c r="N1796" s="292">
        <f t="shared" si="207"/>
        <v>0.33</v>
      </c>
      <c r="O1796" s="308">
        <f t="shared" si="203"/>
        <v>1.1</v>
      </c>
    </row>
    <row r="1797" spans="1:15" ht="22.5">
      <c r="A1797" s="15" t="s">
        <v>582</v>
      </c>
      <c r="B1797" s="280" t="s">
        <v>9</v>
      </c>
      <c r="C1797" s="320">
        <v>5</v>
      </c>
      <c r="D1797" s="320">
        <v>750</v>
      </c>
      <c r="E1797" s="292">
        <f t="shared" si="204"/>
        <v>3.75</v>
      </c>
      <c r="F1797" s="320">
        <v>1</v>
      </c>
      <c r="G1797" s="320">
        <v>750</v>
      </c>
      <c r="H1797" s="292">
        <f t="shared" si="205"/>
        <v>0.75</v>
      </c>
      <c r="I1797" s="320">
        <v>1</v>
      </c>
      <c r="J1797" s="320">
        <v>750</v>
      </c>
      <c r="K1797" s="292">
        <f t="shared" si="206"/>
        <v>0.75</v>
      </c>
      <c r="L1797" s="320">
        <v>5</v>
      </c>
      <c r="M1797" s="320">
        <v>750</v>
      </c>
      <c r="N1797" s="292">
        <f t="shared" si="207"/>
        <v>3.75</v>
      </c>
      <c r="O1797" s="308">
        <f t="shared" si="203"/>
        <v>9</v>
      </c>
    </row>
    <row r="1798" spans="1:15" ht="22.5">
      <c r="A1798" s="15" t="s">
        <v>583</v>
      </c>
      <c r="B1798" s="280" t="s">
        <v>9</v>
      </c>
      <c r="C1798" s="320">
        <v>20</v>
      </c>
      <c r="D1798" s="320">
        <v>65</v>
      </c>
      <c r="E1798" s="292">
        <f t="shared" si="204"/>
        <v>1.3</v>
      </c>
      <c r="F1798" s="320">
        <v>15</v>
      </c>
      <c r="G1798" s="320">
        <v>65</v>
      </c>
      <c r="H1798" s="292">
        <f t="shared" si="205"/>
        <v>0.975</v>
      </c>
      <c r="I1798" s="320">
        <v>10</v>
      </c>
      <c r="J1798" s="320">
        <v>65</v>
      </c>
      <c r="K1798" s="292">
        <f t="shared" si="206"/>
        <v>0.65</v>
      </c>
      <c r="L1798" s="320">
        <v>12</v>
      </c>
      <c r="M1798" s="320">
        <v>65</v>
      </c>
      <c r="N1798" s="292">
        <f t="shared" si="207"/>
        <v>0.78</v>
      </c>
      <c r="O1798" s="308">
        <f t="shared" si="203"/>
        <v>3.705</v>
      </c>
    </row>
    <row r="1799" spans="1:15" ht="22.5">
      <c r="A1799" s="15" t="s">
        <v>587</v>
      </c>
      <c r="B1799" s="280" t="s">
        <v>9</v>
      </c>
      <c r="C1799" s="320">
        <v>4</v>
      </c>
      <c r="D1799" s="320">
        <v>55</v>
      </c>
      <c r="E1799" s="292">
        <f t="shared" si="204"/>
        <v>0.22</v>
      </c>
      <c r="F1799" s="320">
        <v>4</v>
      </c>
      <c r="G1799" s="320">
        <v>55</v>
      </c>
      <c r="H1799" s="292">
        <f t="shared" si="205"/>
        <v>0.22</v>
      </c>
      <c r="I1799" s="320">
        <v>2</v>
      </c>
      <c r="J1799" s="320">
        <v>55</v>
      </c>
      <c r="K1799" s="292">
        <f t="shared" si="206"/>
        <v>0.11</v>
      </c>
      <c r="L1799" s="320">
        <v>3</v>
      </c>
      <c r="M1799" s="320">
        <v>55</v>
      </c>
      <c r="N1799" s="292">
        <f t="shared" si="207"/>
        <v>0.165</v>
      </c>
      <c r="O1799" s="308">
        <f t="shared" si="203"/>
        <v>0.7150000000000001</v>
      </c>
    </row>
    <row r="1800" spans="1:15" ht="12.75">
      <c r="A1800" s="15" t="s">
        <v>588</v>
      </c>
      <c r="B1800" s="280" t="s">
        <v>9</v>
      </c>
      <c r="C1800" s="320">
        <v>6</v>
      </c>
      <c r="D1800" s="320">
        <v>15</v>
      </c>
      <c r="E1800" s="292">
        <f t="shared" si="204"/>
        <v>0.09</v>
      </c>
      <c r="F1800" s="320">
        <v>6</v>
      </c>
      <c r="G1800" s="320">
        <v>15</v>
      </c>
      <c r="H1800" s="292">
        <f t="shared" si="205"/>
        <v>0.09</v>
      </c>
      <c r="I1800" s="320">
        <v>3</v>
      </c>
      <c r="J1800" s="320">
        <v>15</v>
      </c>
      <c r="K1800" s="292">
        <f t="shared" si="206"/>
        <v>0.045</v>
      </c>
      <c r="L1800" s="320">
        <v>6</v>
      </c>
      <c r="M1800" s="320">
        <v>15</v>
      </c>
      <c r="N1800" s="292">
        <f t="shared" si="207"/>
        <v>0.09</v>
      </c>
      <c r="O1800" s="308">
        <f t="shared" si="203"/>
        <v>0.31499999999999995</v>
      </c>
    </row>
    <row r="1801" spans="1:15" ht="22.5">
      <c r="A1801" s="15" t="s">
        <v>589</v>
      </c>
      <c r="B1801" s="280" t="s">
        <v>9</v>
      </c>
      <c r="C1801" s="320">
        <v>3</v>
      </c>
      <c r="D1801" s="320">
        <v>20</v>
      </c>
      <c r="E1801" s="292">
        <f t="shared" si="204"/>
        <v>0.06</v>
      </c>
      <c r="F1801" s="320">
        <v>3</v>
      </c>
      <c r="G1801" s="320">
        <v>20</v>
      </c>
      <c r="H1801" s="292">
        <f t="shared" si="205"/>
        <v>0.06</v>
      </c>
      <c r="I1801" s="320">
        <v>2</v>
      </c>
      <c r="J1801" s="320">
        <v>20</v>
      </c>
      <c r="K1801" s="292">
        <f t="shared" si="206"/>
        <v>0.04</v>
      </c>
      <c r="L1801" s="320">
        <v>3</v>
      </c>
      <c r="M1801" s="320">
        <v>20</v>
      </c>
      <c r="N1801" s="292">
        <f t="shared" si="207"/>
        <v>0.06</v>
      </c>
      <c r="O1801" s="308">
        <f t="shared" si="203"/>
        <v>0.22</v>
      </c>
    </row>
    <row r="1802" spans="1:15" ht="12.75">
      <c r="A1802" s="16" t="s">
        <v>16</v>
      </c>
      <c r="B1802" s="280" t="s">
        <v>9</v>
      </c>
      <c r="C1802" s="320">
        <v>6</v>
      </c>
      <c r="D1802" s="320">
        <v>85</v>
      </c>
      <c r="E1802" s="292">
        <f t="shared" si="204"/>
        <v>0.51</v>
      </c>
      <c r="F1802" s="320">
        <v>12</v>
      </c>
      <c r="G1802" s="320">
        <v>85</v>
      </c>
      <c r="H1802" s="292">
        <f t="shared" si="205"/>
        <v>1.02</v>
      </c>
      <c r="I1802" s="320">
        <v>6</v>
      </c>
      <c r="J1802" s="320">
        <v>85</v>
      </c>
      <c r="K1802" s="292">
        <f t="shared" si="206"/>
        <v>0.51</v>
      </c>
      <c r="L1802" s="320">
        <v>6</v>
      </c>
      <c r="M1802" s="320">
        <v>85</v>
      </c>
      <c r="N1802" s="292">
        <f t="shared" si="207"/>
        <v>0.51</v>
      </c>
      <c r="O1802" s="308">
        <f t="shared" si="203"/>
        <v>2.55</v>
      </c>
    </row>
    <row r="1803" spans="1:15" ht="12.75">
      <c r="A1803" s="16" t="s">
        <v>18</v>
      </c>
      <c r="B1803" s="280" t="s">
        <v>9</v>
      </c>
      <c r="C1803" s="320">
        <v>60</v>
      </c>
      <c r="D1803" s="320">
        <v>12</v>
      </c>
      <c r="E1803" s="292">
        <f t="shared" si="204"/>
        <v>0.72</v>
      </c>
      <c r="F1803" s="320">
        <v>25</v>
      </c>
      <c r="G1803" s="320">
        <v>12</v>
      </c>
      <c r="H1803" s="292">
        <f t="shared" si="205"/>
        <v>0.3</v>
      </c>
      <c r="I1803" s="320">
        <v>30</v>
      </c>
      <c r="J1803" s="320">
        <v>12</v>
      </c>
      <c r="K1803" s="292">
        <f t="shared" si="206"/>
        <v>0.36</v>
      </c>
      <c r="L1803" s="320">
        <v>30</v>
      </c>
      <c r="M1803" s="320">
        <v>12</v>
      </c>
      <c r="N1803" s="292">
        <f t="shared" si="207"/>
        <v>0.36</v>
      </c>
      <c r="O1803" s="308">
        <f t="shared" si="203"/>
        <v>1.7399999999999998</v>
      </c>
    </row>
    <row r="1804" spans="1:15" ht="12.75">
      <c r="A1804" s="16" t="s">
        <v>631</v>
      </c>
      <c r="B1804" s="280" t="s">
        <v>446</v>
      </c>
      <c r="C1804" s="320">
        <v>3</v>
      </c>
      <c r="D1804" s="320">
        <v>600</v>
      </c>
      <c r="E1804" s="322">
        <f t="shared" si="204"/>
        <v>1.8</v>
      </c>
      <c r="F1804" s="320">
        <v>3</v>
      </c>
      <c r="G1804" s="320">
        <v>600</v>
      </c>
      <c r="H1804" s="292">
        <f t="shared" si="205"/>
        <v>1.8</v>
      </c>
      <c r="I1804" s="320">
        <v>3</v>
      </c>
      <c r="J1804" s="320">
        <v>600</v>
      </c>
      <c r="K1804" s="292">
        <f t="shared" si="206"/>
        <v>1.8</v>
      </c>
      <c r="L1804" s="325">
        <v>3</v>
      </c>
      <c r="M1804" s="325">
        <v>600</v>
      </c>
      <c r="N1804" s="324">
        <f t="shared" si="207"/>
        <v>1.8</v>
      </c>
      <c r="O1804" s="308">
        <f t="shared" si="203"/>
        <v>7.2</v>
      </c>
    </row>
    <row r="1805" spans="1:15" ht="12.75">
      <c r="A1805" s="16" t="s">
        <v>590</v>
      </c>
      <c r="B1805" s="280" t="s">
        <v>9</v>
      </c>
      <c r="C1805" s="320"/>
      <c r="D1805" s="320"/>
      <c r="E1805" s="322">
        <f t="shared" si="204"/>
        <v>0</v>
      </c>
      <c r="F1805" s="320">
        <v>4</v>
      </c>
      <c r="G1805" s="320">
        <v>450</v>
      </c>
      <c r="H1805" s="292">
        <f t="shared" si="205"/>
        <v>1.8</v>
      </c>
      <c r="I1805" s="320"/>
      <c r="J1805" s="320"/>
      <c r="K1805" s="326">
        <f t="shared" si="206"/>
        <v>0</v>
      </c>
      <c r="L1805" s="325"/>
      <c r="M1805" s="325"/>
      <c r="N1805" s="326">
        <f t="shared" si="207"/>
        <v>0</v>
      </c>
      <c r="O1805" s="308">
        <f t="shared" si="203"/>
        <v>1.8</v>
      </c>
    </row>
    <row r="1806" spans="1:15" ht="12.75">
      <c r="A1806" s="16" t="s">
        <v>591</v>
      </c>
      <c r="B1806" s="280" t="s">
        <v>9</v>
      </c>
      <c r="C1806" s="320">
        <v>5</v>
      </c>
      <c r="D1806" s="320">
        <v>55</v>
      </c>
      <c r="E1806" s="322">
        <f t="shared" si="204"/>
        <v>0.275</v>
      </c>
      <c r="F1806" s="320">
        <v>10</v>
      </c>
      <c r="G1806" s="320">
        <v>55</v>
      </c>
      <c r="H1806" s="292">
        <f t="shared" si="205"/>
        <v>0.55</v>
      </c>
      <c r="I1806" s="320">
        <v>5</v>
      </c>
      <c r="J1806" s="320">
        <v>55</v>
      </c>
      <c r="K1806" s="326">
        <f t="shared" si="206"/>
        <v>0.275</v>
      </c>
      <c r="L1806" s="325">
        <v>5</v>
      </c>
      <c r="M1806" s="325">
        <v>55</v>
      </c>
      <c r="N1806" s="326">
        <f t="shared" si="207"/>
        <v>0.275</v>
      </c>
      <c r="O1806" s="308">
        <f t="shared" si="203"/>
        <v>1.375</v>
      </c>
    </row>
    <row r="1807" spans="1:15" ht="12.75">
      <c r="A1807" s="52" t="s">
        <v>592</v>
      </c>
      <c r="B1807" s="167" t="s">
        <v>9</v>
      </c>
      <c r="C1807" s="320"/>
      <c r="D1807" s="320"/>
      <c r="E1807" s="322">
        <f t="shared" si="204"/>
        <v>0</v>
      </c>
      <c r="F1807" s="16">
        <v>60</v>
      </c>
      <c r="G1807" s="16">
        <v>30</v>
      </c>
      <c r="H1807" s="292">
        <f t="shared" si="205"/>
        <v>1.8</v>
      </c>
      <c r="I1807" s="16"/>
      <c r="J1807" s="16"/>
      <c r="K1807" s="326">
        <f t="shared" si="206"/>
        <v>0</v>
      </c>
      <c r="L1807" s="156"/>
      <c r="M1807" s="156"/>
      <c r="N1807" s="326">
        <f t="shared" si="207"/>
        <v>0</v>
      </c>
      <c r="O1807" s="308">
        <f t="shared" si="203"/>
        <v>1.8</v>
      </c>
    </row>
    <row r="1808" spans="1:15" ht="12.75">
      <c r="A1808" s="52" t="s">
        <v>593</v>
      </c>
      <c r="B1808" s="6" t="s">
        <v>9</v>
      </c>
      <c r="C1808" s="320"/>
      <c r="D1808" s="320"/>
      <c r="E1808" s="322">
        <f t="shared" si="204"/>
        <v>0</v>
      </c>
      <c r="F1808" s="16">
        <v>30</v>
      </c>
      <c r="G1808" s="16">
        <v>25</v>
      </c>
      <c r="H1808" s="292">
        <f t="shared" si="205"/>
        <v>0.75</v>
      </c>
      <c r="I1808" s="16"/>
      <c r="J1808" s="16"/>
      <c r="K1808" s="326">
        <f t="shared" si="206"/>
        <v>0</v>
      </c>
      <c r="L1808" s="156"/>
      <c r="M1808" s="156"/>
      <c r="N1808" s="326">
        <f t="shared" si="207"/>
        <v>0</v>
      </c>
      <c r="O1808" s="308">
        <f t="shared" si="203"/>
        <v>0.75</v>
      </c>
    </row>
    <row r="1809" spans="1:15" ht="12.75">
      <c r="A1809" s="52" t="s">
        <v>13</v>
      </c>
      <c r="B1809" s="6" t="s">
        <v>9</v>
      </c>
      <c r="C1809" s="297">
        <v>3</v>
      </c>
      <c r="D1809" s="297">
        <v>120</v>
      </c>
      <c r="E1809" s="313">
        <f t="shared" si="204"/>
        <v>0.36</v>
      </c>
      <c r="F1809" s="52">
        <v>3</v>
      </c>
      <c r="G1809" s="52">
        <v>120</v>
      </c>
      <c r="H1809" s="292">
        <f t="shared" si="205"/>
        <v>0.36</v>
      </c>
      <c r="I1809" s="52">
        <v>2</v>
      </c>
      <c r="J1809" s="52">
        <v>120</v>
      </c>
      <c r="K1809" s="326">
        <f t="shared" si="206"/>
        <v>0.24</v>
      </c>
      <c r="L1809" s="52">
        <v>3</v>
      </c>
      <c r="M1809" s="52">
        <v>120</v>
      </c>
      <c r="N1809" s="326">
        <f t="shared" si="207"/>
        <v>0.36</v>
      </c>
      <c r="O1809" s="308">
        <f t="shared" si="203"/>
        <v>1.3199999999999998</v>
      </c>
    </row>
    <row r="1810" spans="1:15" ht="22.5">
      <c r="A1810" s="52" t="s">
        <v>594</v>
      </c>
      <c r="B1810" s="6" t="s">
        <v>9</v>
      </c>
      <c r="C1810" s="297">
        <v>5</v>
      </c>
      <c r="D1810" s="297">
        <v>5</v>
      </c>
      <c r="E1810" s="313">
        <f t="shared" si="204"/>
        <v>0.025</v>
      </c>
      <c r="F1810" s="52">
        <v>6</v>
      </c>
      <c r="G1810" s="52">
        <v>5</v>
      </c>
      <c r="H1810" s="292">
        <f t="shared" si="205"/>
        <v>0.03</v>
      </c>
      <c r="I1810" s="52">
        <v>5</v>
      </c>
      <c r="J1810" s="52">
        <v>5</v>
      </c>
      <c r="K1810" s="326">
        <f t="shared" si="206"/>
        <v>0.025</v>
      </c>
      <c r="L1810" s="52">
        <v>6</v>
      </c>
      <c r="M1810" s="52">
        <v>5</v>
      </c>
      <c r="N1810" s="326">
        <f t="shared" si="207"/>
        <v>0.03</v>
      </c>
      <c r="O1810" s="308">
        <f t="shared" si="203"/>
        <v>0.11</v>
      </c>
    </row>
    <row r="1811" spans="1:15" ht="22.5">
      <c r="A1811" s="52" t="s">
        <v>595</v>
      </c>
      <c r="B1811" s="6" t="s">
        <v>596</v>
      </c>
      <c r="C1811" s="297">
        <v>9</v>
      </c>
      <c r="D1811" s="297">
        <v>25</v>
      </c>
      <c r="E1811" s="313">
        <f t="shared" si="204"/>
        <v>0.225</v>
      </c>
      <c r="F1811" s="52">
        <v>9</v>
      </c>
      <c r="G1811" s="52">
        <v>25</v>
      </c>
      <c r="H1811" s="292">
        <f t="shared" si="205"/>
        <v>0.225</v>
      </c>
      <c r="I1811" s="52">
        <v>6</v>
      </c>
      <c r="J1811" s="52">
        <v>25</v>
      </c>
      <c r="K1811" s="326">
        <f t="shared" si="206"/>
        <v>0.15</v>
      </c>
      <c r="L1811" s="52">
        <v>9</v>
      </c>
      <c r="M1811" s="52">
        <v>25</v>
      </c>
      <c r="N1811" s="326">
        <f t="shared" si="207"/>
        <v>0.225</v>
      </c>
      <c r="O1811" s="308">
        <f t="shared" si="203"/>
        <v>0.825</v>
      </c>
    </row>
    <row r="1812" spans="1:15" ht="12.75">
      <c r="A1812" s="52" t="s">
        <v>597</v>
      </c>
      <c r="B1812" s="6" t="s">
        <v>596</v>
      </c>
      <c r="C1812" s="297">
        <v>16</v>
      </c>
      <c r="D1812" s="297">
        <v>25</v>
      </c>
      <c r="E1812" s="313">
        <f t="shared" si="204"/>
        <v>0.4</v>
      </c>
      <c r="F1812" s="52">
        <v>16</v>
      </c>
      <c r="G1812" s="52">
        <v>25</v>
      </c>
      <c r="H1812" s="292">
        <f t="shared" si="205"/>
        <v>0.4</v>
      </c>
      <c r="I1812" s="52">
        <v>2</v>
      </c>
      <c r="J1812" s="52">
        <v>25</v>
      </c>
      <c r="K1812" s="326">
        <f t="shared" si="206"/>
        <v>0.05</v>
      </c>
      <c r="L1812" s="52">
        <v>16</v>
      </c>
      <c r="M1812" s="52">
        <v>25</v>
      </c>
      <c r="N1812" s="324">
        <f t="shared" si="207"/>
        <v>0.4</v>
      </c>
      <c r="O1812" s="308">
        <f t="shared" si="203"/>
        <v>1.25</v>
      </c>
    </row>
    <row r="1813" spans="1:15" ht="12.75">
      <c r="A1813" s="52" t="s">
        <v>598</v>
      </c>
      <c r="B1813" s="6" t="s">
        <v>596</v>
      </c>
      <c r="C1813" s="297">
        <v>16</v>
      </c>
      <c r="D1813" s="297">
        <v>15</v>
      </c>
      <c r="E1813" s="313">
        <f t="shared" si="204"/>
        <v>0.24</v>
      </c>
      <c r="F1813" s="52">
        <v>16</v>
      </c>
      <c r="G1813" s="52">
        <v>15</v>
      </c>
      <c r="H1813" s="292">
        <f t="shared" si="205"/>
        <v>0.24</v>
      </c>
      <c r="I1813" s="52">
        <v>2</v>
      </c>
      <c r="J1813" s="52">
        <v>15</v>
      </c>
      <c r="K1813" s="326">
        <f t="shared" si="206"/>
        <v>0.03</v>
      </c>
      <c r="L1813" s="52">
        <v>16</v>
      </c>
      <c r="M1813" s="52">
        <v>15</v>
      </c>
      <c r="N1813" s="326">
        <f t="shared" si="207"/>
        <v>0.24</v>
      </c>
      <c r="O1813" s="308">
        <f t="shared" si="203"/>
        <v>0.75</v>
      </c>
    </row>
    <row r="1814" spans="1:15" ht="22.5">
      <c r="A1814" s="52" t="s">
        <v>599</v>
      </c>
      <c r="B1814" s="6" t="s">
        <v>9</v>
      </c>
      <c r="C1814" s="297">
        <v>2</v>
      </c>
      <c r="D1814" s="297">
        <v>95</v>
      </c>
      <c r="E1814" s="313">
        <f t="shared" si="204"/>
        <v>0.19</v>
      </c>
      <c r="F1814" s="52"/>
      <c r="G1814" s="52"/>
      <c r="H1814" s="292">
        <f t="shared" si="205"/>
        <v>0</v>
      </c>
      <c r="I1814" s="52"/>
      <c r="J1814" s="52"/>
      <c r="K1814" s="324">
        <f t="shared" si="206"/>
        <v>0</v>
      </c>
      <c r="L1814" s="52"/>
      <c r="M1814" s="52"/>
      <c r="N1814" s="324">
        <f t="shared" si="207"/>
        <v>0</v>
      </c>
      <c r="O1814" s="308">
        <f t="shared" si="203"/>
        <v>0.19</v>
      </c>
    </row>
    <row r="1815" spans="1:15" ht="33.75">
      <c r="A1815" s="52" t="s">
        <v>600</v>
      </c>
      <c r="B1815" s="6" t="s">
        <v>9</v>
      </c>
      <c r="C1815" s="297">
        <v>5</v>
      </c>
      <c r="D1815" s="297">
        <v>10</v>
      </c>
      <c r="E1815" s="313">
        <f t="shared" si="204"/>
        <v>0.05</v>
      </c>
      <c r="F1815" s="52">
        <v>6</v>
      </c>
      <c r="G1815" s="52">
        <v>10</v>
      </c>
      <c r="H1815" s="292">
        <f t="shared" si="205"/>
        <v>0.06</v>
      </c>
      <c r="I1815" s="52">
        <v>5</v>
      </c>
      <c r="J1815" s="52">
        <v>10</v>
      </c>
      <c r="K1815" s="326">
        <f t="shared" si="206"/>
        <v>0.05</v>
      </c>
      <c r="L1815" s="52">
        <v>6</v>
      </c>
      <c r="M1815" s="52">
        <v>10</v>
      </c>
      <c r="N1815" s="326">
        <f t="shared" si="207"/>
        <v>0.06</v>
      </c>
      <c r="O1815" s="308">
        <f t="shared" si="203"/>
        <v>0.22</v>
      </c>
    </row>
    <row r="1816" spans="1:15" ht="12.75">
      <c r="A1816" s="52" t="s">
        <v>626</v>
      </c>
      <c r="B1816" s="6" t="s">
        <v>9</v>
      </c>
      <c r="C1816" s="297">
        <v>1</v>
      </c>
      <c r="D1816" s="297">
        <v>400</v>
      </c>
      <c r="E1816" s="313">
        <f t="shared" si="204"/>
        <v>0.4</v>
      </c>
      <c r="F1816" s="52">
        <v>1</v>
      </c>
      <c r="G1816" s="52">
        <v>400</v>
      </c>
      <c r="H1816" s="292">
        <f t="shared" si="205"/>
        <v>0.4</v>
      </c>
      <c r="I1816" s="52"/>
      <c r="J1816" s="52"/>
      <c r="K1816" s="324">
        <f t="shared" si="206"/>
        <v>0</v>
      </c>
      <c r="L1816" s="52">
        <v>1</v>
      </c>
      <c r="M1816" s="52">
        <v>400</v>
      </c>
      <c r="N1816" s="324">
        <f t="shared" si="207"/>
        <v>0.4</v>
      </c>
      <c r="O1816" s="308">
        <f t="shared" si="203"/>
        <v>1.2000000000000002</v>
      </c>
    </row>
    <row r="1817" spans="1:15" ht="12.75">
      <c r="A1817" s="52" t="s">
        <v>602</v>
      </c>
      <c r="B1817" s="6" t="s">
        <v>9</v>
      </c>
      <c r="C1817" s="297">
        <v>4</v>
      </c>
      <c r="D1817" s="297">
        <v>95</v>
      </c>
      <c r="E1817" s="313">
        <f t="shared" si="204"/>
        <v>0.38</v>
      </c>
      <c r="F1817" s="52"/>
      <c r="G1817" s="52"/>
      <c r="H1817" s="292">
        <f t="shared" si="205"/>
        <v>0</v>
      </c>
      <c r="I1817" s="52">
        <v>4</v>
      </c>
      <c r="J1817" s="52">
        <v>95</v>
      </c>
      <c r="K1817" s="324">
        <f t="shared" si="206"/>
        <v>0.38</v>
      </c>
      <c r="L1817" s="52"/>
      <c r="M1817" s="52"/>
      <c r="N1817" s="324">
        <f t="shared" si="207"/>
        <v>0</v>
      </c>
      <c r="O1817" s="308">
        <f t="shared" si="203"/>
        <v>0.76</v>
      </c>
    </row>
    <row r="1818" spans="1:15" ht="31.5">
      <c r="A1818" s="1" t="s">
        <v>20</v>
      </c>
      <c r="B1818" s="6" t="s">
        <v>1</v>
      </c>
      <c r="C1818" s="327"/>
      <c r="D1818" s="327"/>
      <c r="E1818" s="286">
        <f>SUM(E1794:E1817)</f>
        <v>11.825000000000001</v>
      </c>
      <c r="F1818" s="157"/>
      <c r="G1818" s="157"/>
      <c r="H1818" s="286">
        <f>SUM(H1794:H1817)</f>
        <v>12.245</v>
      </c>
      <c r="I1818" s="157"/>
      <c r="J1818" s="157"/>
      <c r="K1818" s="286">
        <f>SUM(K1794:K1817)</f>
        <v>5.785000000000001</v>
      </c>
      <c r="L1818" s="286"/>
      <c r="M1818" s="286"/>
      <c r="N1818" s="286">
        <f>SUM(N1794:N1817)</f>
        <v>10.225</v>
      </c>
      <c r="O1818" s="286">
        <f>SUM(O1794:O1817)</f>
        <v>40.08</v>
      </c>
    </row>
    <row r="1819" spans="1:15" ht="12.75">
      <c r="A1819" s="280" t="s">
        <v>604</v>
      </c>
      <c r="B1819" s="280" t="s">
        <v>22</v>
      </c>
      <c r="C1819" s="282"/>
      <c r="D1819" s="282"/>
      <c r="E1819" s="316">
        <f>E1734+E1736+E1746+E1748+E1750+E1757+E1763+E1765+E1775+E1781+E1792+E1818</f>
        <v>513.1113600000001</v>
      </c>
      <c r="F1819" s="316"/>
      <c r="G1819" s="316"/>
      <c r="H1819" s="316">
        <f>H1734+H1736+H1746+H1748+H1750+H1757+H1763+H1765+H1775+H1781+H1792+H1818</f>
        <v>183.71239000000003</v>
      </c>
      <c r="I1819" s="316"/>
      <c r="J1819" s="316"/>
      <c r="K1819" s="316">
        <f>K1734+K1736+K1746+K1748+K1750+K1757+K1763+K1765+K1775+K1781+K1792+K1818</f>
        <v>116.34349999999999</v>
      </c>
      <c r="L1819" s="316"/>
      <c r="M1819" s="316"/>
      <c r="N1819" s="316">
        <f>N1734+N1736+N1746+N1748+N1750+N1757+N1763+N1765+N1775+N1781+N1792+N1818</f>
        <v>398.24610000000007</v>
      </c>
      <c r="O1819" s="316">
        <f>O1734+O1736+O1746+O1748+O1750+O1757+O1763+O1765+O1775+O1781+O1792+O1818</f>
        <v>1211.41335</v>
      </c>
    </row>
    <row r="1820" spans="1:15" ht="12.75">
      <c r="A1820" s="158"/>
      <c r="B1820" s="158"/>
      <c r="C1820" s="158"/>
      <c r="D1820" s="158"/>
      <c r="E1820" s="158"/>
      <c r="F1820" s="158"/>
      <c r="G1820" s="158"/>
      <c r="H1820" s="158"/>
      <c r="I1820" s="158"/>
      <c r="J1820" s="158"/>
      <c r="K1820" s="158"/>
      <c r="L1820" s="158"/>
      <c r="M1820" s="158"/>
      <c r="N1820" s="158"/>
      <c r="O1820" s="158"/>
    </row>
    <row r="1821" spans="1:15" ht="12.75">
      <c r="A1821" s="349" t="s">
        <v>605</v>
      </c>
      <c r="B1821" s="350"/>
      <c r="C1821" s="350"/>
      <c r="D1821" s="350"/>
      <c r="E1821" s="350"/>
      <c r="F1821" s="350"/>
      <c r="G1821" s="350"/>
      <c r="H1821" s="350"/>
      <c r="I1821" s="350"/>
      <c r="J1821" s="350"/>
      <c r="K1821" s="350"/>
      <c r="L1821" s="350"/>
      <c r="M1821" s="350"/>
      <c r="N1821" s="350"/>
      <c r="O1821" s="351"/>
    </row>
    <row r="1822" spans="1:15" ht="12.75">
      <c r="A1822" s="333"/>
      <c r="B1822" s="329"/>
      <c r="C1822" s="329"/>
      <c r="D1822" s="329"/>
      <c r="E1822" s="329"/>
      <c r="F1822" s="329"/>
      <c r="G1822" s="329"/>
      <c r="H1822" s="329"/>
      <c r="I1822" s="329"/>
      <c r="J1822" s="329"/>
      <c r="K1822" s="329"/>
      <c r="L1822" s="329"/>
      <c r="M1822" s="329"/>
      <c r="N1822" s="329"/>
      <c r="O1822" s="329"/>
    </row>
    <row r="1823" spans="1:15" ht="12.75">
      <c r="A1823" s="328" t="s">
        <v>606</v>
      </c>
      <c r="B1823" s="280" t="s">
        <v>22</v>
      </c>
      <c r="C1823" s="329"/>
      <c r="D1823" s="329"/>
      <c r="E1823" s="329"/>
      <c r="F1823" s="329"/>
      <c r="G1823" s="329"/>
      <c r="H1823" s="329"/>
      <c r="I1823" s="329"/>
      <c r="J1823" s="329"/>
      <c r="K1823" s="308">
        <v>1500</v>
      </c>
      <c r="L1823" s="329"/>
      <c r="M1823" s="329"/>
      <c r="N1823" s="308"/>
      <c r="O1823" s="308">
        <f>E1823+H1823+K1823+N1823</f>
        <v>1500</v>
      </c>
    </row>
    <row r="1824" spans="1:15" ht="12.75">
      <c r="A1824" s="328" t="s">
        <v>607</v>
      </c>
      <c r="B1824" s="280" t="s">
        <v>22</v>
      </c>
      <c r="C1824" s="329"/>
      <c r="D1824" s="329"/>
      <c r="E1824" s="308"/>
      <c r="F1824" s="329"/>
      <c r="G1824" s="329"/>
      <c r="H1824" s="308"/>
      <c r="I1824" s="329"/>
      <c r="J1824" s="329"/>
      <c r="K1824" s="308">
        <v>715</v>
      </c>
      <c r="L1824" s="329"/>
      <c r="M1824" s="329"/>
      <c r="N1824" s="308"/>
      <c r="O1824" s="308">
        <f>E1824+H1824+K1824+N1824</f>
        <v>715</v>
      </c>
    </row>
    <row r="1825" spans="1:15" ht="12.75">
      <c r="A1825" s="104" t="s">
        <v>608</v>
      </c>
      <c r="B1825" s="280" t="s">
        <v>22</v>
      </c>
      <c r="C1825" s="104"/>
      <c r="D1825" s="104"/>
      <c r="E1825" s="292"/>
      <c r="F1825" s="292"/>
      <c r="G1825" s="292"/>
      <c r="H1825" s="292"/>
      <c r="I1825" s="292"/>
      <c r="J1825" s="292"/>
      <c r="K1825" s="292"/>
      <c r="L1825" s="292"/>
      <c r="M1825" s="292"/>
      <c r="N1825" s="292"/>
      <c r="O1825" s="308">
        <f>E1825+H1825+K1825+N1825</f>
        <v>0</v>
      </c>
    </row>
    <row r="1826" spans="1:15" ht="21">
      <c r="A1826" s="167" t="s">
        <v>28</v>
      </c>
      <c r="B1826" s="167" t="s">
        <v>1</v>
      </c>
      <c r="C1826" s="52"/>
      <c r="D1826" s="52"/>
      <c r="E1826" s="302">
        <f>SUM(E1824:E1825)</f>
        <v>0</v>
      </c>
      <c r="F1826" s="313"/>
      <c r="G1826" s="313"/>
      <c r="H1826" s="302">
        <f>SUM(H1823:H1825)</f>
        <v>0</v>
      </c>
      <c r="I1826" s="313"/>
      <c r="J1826" s="313"/>
      <c r="K1826" s="302">
        <f>SUM(K1823:K1825)</f>
        <v>2215</v>
      </c>
      <c r="L1826" s="302"/>
      <c r="M1826" s="302"/>
      <c r="N1826" s="302">
        <f>SUM(N1823:N1825)</f>
        <v>0</v>
      </c>
      <c r="O1826" s="286">
        <f>SUM(O1823:O1825)</f>
        <v>2215</v>
      </c>
    </row>
    <row r="1827" spans="1:15" ht="12.75">
      <c r="A1827" s="352" t="s">
        <v>609</v>
      </c>
      <c r="B1827" s="353"/>
      <c r="C1827" s="353"/>
      <c r="D1827" s="353"/>
      <c r="E1827" s="353"/>
      <c r="F1827" s="353"/>
      <c r="G1827" s="353"/>
      <c r="H1827" s="353"/>
      <c r="I1827" s="353"/>
      <c r="J1827" s="353"/>
      <c r="K1827" s="353"/>
      <c r="L1827" s="353"/>
      <c r="M1827" s="353"/>
      <c r="N1827" s="353"/>
      <c r="O1827" s="354"/>
    </row>
    <row r="1828" spans="1:15" ht="22.5">
      <c r="A1828" s="52" t="s">
        <v>30</v>
      </c>
      <c r="B1828" s="167" t="s">
        <v>22</v>
      </c>
      <c r="C1828" s="167"/>
      <c r="D1828" s="168"/>
      <c r="E1828" s="302">
        <v>1.8</v>
      </c>
      <c r="F1828" s="302"/>
      <c r="G1828" s="302"/>
      <c r="H1828" s="302">
        <v>1.8</v>
      </c>
      <c r="I1828" s="302"/>
      <c r="J1828" s="302"/>
      <c r="K1828" s="302">
        <v>1.8</v>
      </c>
      <c r="L1828" s="302"/>
      <c r="M1828" s="302"/>
      <c r="N1828" s="302">
        <v>1.7</v>
      </c>
      <c r="O1828" s="316">
        <f>E1828+H1828+K1828+N1828</f>
        <v>7.1000000000000005</v>
      </c>
    </row>
    <row r="1829" spans="1:15" ht="45">
      <c r="A1829" s="52" t="s">
        <v>31</v>
      </c>
      <c r="B1829" s="167" t="s">
        <v>32</v>
      </c>
      <c r="C1829" s="167"/>
      <c r="D1829" s="167"/>
      <c r="E1829" s="302">
        <v>2.125</v>
      </c>
      <c r="F1829" s="313"/>
      <c r="G1829" s="313"/>
      <c r="H1829" s="302">
        <v>2.125</v>
      </c>
      <c r="I1829" s="313"/>
      <c r="J1829" s="313"/>
      <c r="K1829" s="315">
        <v>2.125</v>
      </c>
      <c r="L1829" s="330"/>
      <c r="M1829" s="330"/>
      <c r="N1829" s="315">
        <v>2.125</v>
      </c>
      <c r="O1829" s="316">
        <f aca="true" t="shared" si="208" ref="O1829:O1834">E1829+H1829+K1829+N1829</f>
        <v>8.5</v>
      </c>
    </row>
    <row r="1830" spans="1:15" ht="112.5">
      <c r="A1830" s="52" t="s">
        <v>610</v>
      </c>
      <c r="B1830" s="167" t="s">
        <v>22</v>
      </c>
      <c r="C1830" s="167"/>
      <c r="D1830" s="167"/>
      <c r="E1830" s="302">
        <v>2.62</v>
      </c>
      <c r="F1830" s="313"/>
      <c r="G1830" s="313"/>
      <c r="H1830" s="313">
        <v>2.63</v>
      </c>
      <c r="I1830" s="313"/>
      <c r="J1830" s="313"/>
      <c r="K1830" s="313">
        <v>2.62</v>
      </c>
      <c r="L1830" s="313"/>
      <c r="M1830" s="313"/>
      <c r="N1830" s="313">
        <v>2.63</v>
      </c>
      <c r="O1830" s="316">
        <f t="shared" si="208"/>
        <v>10.5</v>
      </c>
    </row>
    <row r="1831" spans="1:15" ht="45">
      <c r="A1831" s="52" t="s">
        <v>38</v>
      </c>
      <c r="B1831" s="167" t="s">
        <v>22</v>
      </c>
      <c r="C1831" s="167"/>
      <c r="D1831" s="167"/>
      <c r="E1831" s="302">
        <v>2.541</v>
      </c>
      <c r="F1831" s="302"/>
      <c r="G1831" s="302"/>
      <c r="H1831" s="302">
        <v>2.541</v>
      </c>
      <c r="I1831" s="302"/>
      <c r="J1831" s="302"/>
      <c r="K1831" s="302">
        <v>2.541</v>
      </c>
      <c r="L1831" s="302"/>
      <c r="M1831" s="302"/>
      <c r="N1831" s="302">
        <v>2.54</v>
      </c>
      <c r="O1831" s="316">
        <f t="shared" si="208"/>
        <v>10.163</v>
      </c>
    </row>
    <row r="1832" spans="1:15" ht="22.5">
      <c r="A1832" s="52" t="s">
        <v>613</v>
      </c>
      <c r="B1832" s="167" t="s">
        <v>612</v>
      </c>
      <c r="C1832" s="167"/>
      <c r="D1832" s="167"/>
      <c r="E1832" s="302">
        <v>2.05</v>
      </c>
      <c r="F1832" s="302"/>
      <c r="G1832" s="302"/>
      <c r="H1832" s="302">
        <v>2.05</v>
      </c>
      <c r="I1832" s="302"/>
      <c r="J1832" s="302"/>
      <c r="K1832" s="302">
        <v>2.05</v>
      </c>
      <c r="L1832" s="302"/>
      <c r="M1832" s="302"/>
      <c r="N1832" s="302">
        <v>2.05</v>
      </c>
      <c r="O1832" s="316">
        <f t="shared" si="208"/>
        <v>8.2</v>
      </c>
    </row>
    <row r="1833" spans="1:15" ht="45">
      <c r="A1833" s="52" t="s">
        <v>614</v>
      </c>
      <c r="B1833" s="167" t="s">
        <v>1</v>
      </c>
      <c r="C1833" s="167"/>
      <c r="D1833" s="167"/>
      <c r="E1833" s="302">
        <v>0.6</v>
      </c>
      <c r="F1833" s="302"/>
      <c r="G1833" s="302"/>
      <c r="H1833" s="302">
        <v>0.6</v>
      </c>
      <c r="I1833" s="302"/>
      <c r="J1833" s="302"/>
      <c r="K1833" s="302">
        <v>0.6</v>
      </c>
      <c r="L1833" s="302"/>
      <c r="M1833" s="302"/>
      <c r="N1833" s="302">
        <v>0.61</v>
      </c>
      <c r="O1833" s="316">
        <f t="shared" si="208"/>
        <v>2.4099999999999997</v>
      </c>
    </row>
    <row r="1834" spans="1:15" ht="56.25">
      <c r="A1834" s="52" t="s">
        <v>615</v>
      </c>
      <c r="B1834" s="167" t="s">
        <v>1</v>
      </c>
      <c r="C1834" s="167"/>
      <c r="D1834" s="167"/>
      <c r="E1834" s="302"/>
      <c r="F1834" s="302"/>
      <c r="G1834" s="302"/>
      <c r="H1834" s="302">
        <v>3</v>
      </c>
      <c r="I1834" s="302"/>
      <c r="J1834" s="302"/>
      <c r="K1834" s="302"/>
      <c r="L1834" s="302"/>
      <c r="M1834" s="302"/>
      <c r="N1834" s="302">
        <v>4</v>
      </c>
      <c r="O1834" s="316">
        <f t="shared" si="208"/>
        <v>7</v>
      </c>
    </row>
    <row r="1835" spans="1:15" ht="21.75">
      <c r="A1835" s="331" t="s">
        <v>616</v>
      </c>
      <c r="B1835" s="280" t="s">
        <v>1</v>
      </c>
      <c r="C1835" s="282"/>
      <c r="D1835" s="282"/>
      <c r="E1835" s="316">
        <f>SUM(E1828:E1834)</f>
        <v>11.735999999999999</v>
      </c>
      <c r="F1835" s="316"/>
      <c r="G1835" s="316"/>
      <c r="H1835" s="316">
        <f>SUM(H1828:H1834)</f>
        <v>14.746</v>
      </c>
      <c r="I1835" s="316"/>
      <c r="J1835" s="316"/>
      <c r="K1835" s="316">
        <f>SUM(K1828:K1834)</f>
        <v>11.735999999999999</v>
      </c>
      <c r="L1835" s="316"/>
      <c r="M1835" s="316"/>
      <c r="N1835" s="316">
        <f>SUM(N1828:N1834)</f>
        <v>15.655000000000001</v>
      </c>
      <c r="O1835" s="316">
        <f>SUM(O1828:O1834)</f>
        <v>53.873000000000005</v>
      </c>
    </row>
    <row r="1836" spans="1:15" ht="12.75">
      <c r="A1836" s="158"/>
      <c r="B1836" s="158"/>
      <c r="C1836" s="158"/>
      <c r="D1836" s="158"/>
      <c r="E1836" s="158"/>
      <c r="F1836" s="158"/>
      <c r="G1836" s="158"/>
      <c r="H1836" s="158"/>
      <c r="I1836" s="158"/>
      <c r="J1836" s="158"/>
      <c r="K1836" s="158"/>
      <c r="L1836" s="158"/>
      <c r="M1836" s="158"/>
      <c r="N1836" s="158"/>
      <c r="O1836" s="158"/>
    </row>
    <row r="1837" spans="1:15" ht="12.75">
      <c r="A1837" s="355" t="s">
        <v>617</v>
      </c>
      <c r="B1837" s="356"/>
      <c r="C1837" s="357"/>
      <c r="D1837" s="158"/>
      <c r="E1837" s="316">
        <f>E1819+E1826+E1835</f>
        <v>524.8473600000001</v>
      </c>
      <c r="F1837" s="341"/>
      <c r="G1837" s="341"/>
      <c r="H1837" s="316">
        <f>H1819+H1826+H1835</f>
        <v>198.45839000000004</v>
      </c>
      <c r="I1837" s="341"/>
      <c r="J1837" s="341"/>
      <c r="K1837" s="316">
        <f>K1819+K1826+K1835</f>
        <v>2343.0795</v>
      </c>
      <c r="L1837" s="341"/>
      <c r="M1837" s="341"/>
      <c r="N1837" s="316">
        <f>N1819+N1826+N1835</f>
        <v>413.90110000000004</v>
      </c>
      <c r="O1837" s="316">
        <f>O1819+O1826+O1835</f>
        <v>3480.28635</v>
      </c>
    </row>
    <row r="1838" spans="1:15" ht="12.75">
      <c r="A1838" s="346"/>
      <c r="B1838" s="334"/>
      <c r="C1838" s="334"/>
      <c r="D1838" s="334"/>
      <c r="E1838" s="343"/>
      <c r="F1838" s="343"/>
      <c r="G1838" s="343"/>
      <c r="H1838" s="343"/>
      <c r="I1838" s="343"/>
      <c r="J1838" s="343"/>
      <c r="K1838" s="343"/>
      <c r="L1838" s="343"/>
      <c r="M1838" s="343"/>
      <c r="N1838" s="343"/>
      <c r="O1838" s="343"/>
    </row>
    <row r="1839" spans="1:15" ht="12.75">
      <c r="A1839" s="346"/>
      <c r="B1839" s="334"/>
      <c r="C1839" s="334"/>
      <c r="D1839" s="334"/>
      <c r="E1839" s="343"/>
      <c r="F1839" s="343"/>
      <c r="G1839" s="343"/>
      <c r="H1839" s="343"/>
      <c r="I1839" s="343"/>
      <c r="J1839" s="343"/>
      <c r="K1839" s="343"/>
      <c r="L1839" s="343"/>
      <c r="M1839" s="343"/>
      <c r="N1839" s="343"/>
      <c r="O1839" s="343"/>
    </row>
    <row r="1840" spans="1:15" ht="12.75">
      <c r="A1840" s="346"/>
      <c r="B1840" s="334"/>
      <c r="C1840" s="334"/>
      <c r="D1840" s="334"/>
      <c r="E1840" s="343"/>
      <c r="F1840" s="343"/>
      <c r="G1840" s="343"/>
      <c r="H1840" s="343"/>
      <c r="I1840" s="343"/>
      <c r="J1840" s="343"/>
      <c r="K1840" s="343"/>
      <c r="L1840" s="343"/>
      <c r="M1840" s="343"/>
      <c r="N1840" s="343"/>
      <c r="O1840" s="343"/>
    </row>
    <row r="1841" spans="1:15" ht="12.75">
      <c r="A1841" s="346"/>
      <c r="B1841" s="334"/>
      <c r="C1841" s="334"/>
      <c r="D1841" s="334"/>
      <c r="E1841" s="343"/>
      <c r="F1841" s="343"/>
      <c r="G1841" s="343"/>
      <c r="H1841" s="343"/>
      <c r="I1841" s="343"/>
      <c r="J1841" s="343"/>
      <c r="K1841" s="343"/>
      <c r="L1841" s="343"/>
      <c r="M1841" s="343"/>
      <c r="N1841" s="343"/>
      <c r="O1841" s="343"/>
    </row>
    <row r="1842" spans="1:15" ht="12.75">
      <c r="A1842" s="346"/>
      <c r="B1842" s="334"/>
      <c r="C1842" s="334"/>
      <c r="D1842" s="334"/>
      <c r="E1842" s="343"/>
      <c r="F1842" s="343"/>
      <c r="G1842" s="343"/>
      <c r="H1842" s="343"/>
      <c r="I1842" s="343"/>
      <c r="J1842" s="343"/>
      <c r="K1842" s="343"/>
      <c r="L1842" s="343"/>
      <c r="M1842" s="343"/>
      <c r="N1842" s="343"/>
      <c r="O1842" s="343"/>
    </row>
    <row r="1843" spans="1:15" ht="12.75">
      <c r="A1843" s="346"/>
      <c r="B1843" s="334"/>
      <c r="C1843" s="334"/>
      <c r="D1843" s="334"/>
      <c r="E1843" s="343"/>
      <c r="F1843" s="343"/>
      <c r="G1843" s="343"/>
      <c r="H1843" s="343"/>
      <c r="I1843" s="343"/>
      <c r="J1843" s="343"/>
      <c r="K1843" s="343"/>
      <c r="L1843" s="343"/>
      <c r="M1843" s="343"/>
      <c r="N1843" s="343"/>
      <c r="O1843" s="343"/>
    </row>
    <row r="1844" spans="1:15" ht="12.75">
      <c r="A1844" s="346"/>
      <c r="B1844" s="334"/>
      <c r="C1844" s="334"/>
      <c r="D1844" s="334"/>
      <c r="E1844" s="343"/>
      <c r="F1844" s="343"/>
      <c r="G1844" s="343"/>
      <c r="H1844" s="343"/>
      <c r="I1844" s="343"/>
      <c r="J1844" s="343"/>
      <c r="K1844" s="343"/>
      <c r="L1844" s="343"/>
      <c r="M1844" s="343"/>
      <c r="N1844" s="343"/>
      <c r="O1844" s="343"/>
    </row>
    <row r="1845" spans="1:15" ht="12.75">
      <c r="A1845" s="346"/>
      <c r="B1845" s="334"/>
      <c r="C1845" s="334"/>
      <c r="D1845" s="334"/>
      <c r="E1845" s="343"/>
      <c r="F1845" s="343"/>
      <c r="G1845" s="343"/>
      <c r="H1845" s="343"/>
      <c r="I1845" s="343"/>
      <c r="J1845" s="343"/>
      <c r="K1845" s="343"/>
      <c r="L1845" s="343"/>
      <c r="M1845" s="343"/>
      <c r="N1845" s="343"/>
      <c r="O1845" s="343"/>
    </row>
    <row r="1846" spans="1:15" ht="12.75">
      <c r="A1846" s="373" t="s">
        <v>675</v>
      </c>
      <c r="B1846" s="373"/>
      <c r="C1846" s="373"/>
      <c r="D1846" s="373"/>
      <c r="E1846" s="373"/>
      <c r="F1846" s="373"/>
      <c r="G1846" s="373"/>
      <c r="H1846" s="373"/>
      <c r="I1846" s="373"/>
      <c r="J1846" s="373"/>
      <c r="K1846" s="373"/>
      <c r="L1846" s="373"/>
      <c r="M1846" s="373"/>
      <c r="N1846" s="373"/>
      <c r="O1846" s="373"/>
    </row>
    <row r="1847" spans="1:15" ht="12.75">
      <c r="A1847" s="340"/>
      <c r="B1847" s="340"/>
      <c r="C1847" s="340"/>
      <c r="D1847" s="340"/>
      <c r="E1847" s="340"/>
      <c r="F1847" s="340"/>
      <c r="G1847" s="340"/>
      <c r="H1847" s="340"/>
      <c r="I1847" s="340"/>
      <c r="J1847" s="340"/>
      <c r="K1847" s="340"/>
      <c r="L1847" s="340"/>
      <c r="M1847" s="340"/>
      <c r="N1847" s="340"/>
      <c r="O1847" s="340"/>
    </row>
    <row r="1848" spans="1:15" ht="52.5">
      <c r="A1848" s="276" t="s">
        <v>43</v>
      </c>
      <c r="B1848" s="276" t="s">
        <v>44</v>
      </c>
      <c r="C1848" s="367" t="s">
        <v>45</v>
      </c>
      <c r="D1848" s="368"/>
      <c r="E1848" s="368"/>
      <c r="F1848" s="368"/>
      <c r="G1848" s="368"/>
      <c r="H1848" s="368"/>
      <c r="I1848" s="368"/>
      <c r="J1848" s="368"/>
      <c r="K1848" s="368"/>
      <c r="L1848" s="368"/>
      <c r="M1848" s="368"/>
      <c r="N1848" s="369"/>
      <c r="O1848" s="130" t="s">
        <v>46</v>
      </c>
    </row>
    <row r="1849" spans="1:15" ht="12.75">
      <c r="A1849" s="277"/>
      <c r="B1849" s="277"/>
      <c r="C1849" s="367" t="s">
        <v>47</v>
      </c>
      <c r="D1849" s="368"/>
      <c r="E1849" s="368"/>
      <c r="F1849" s="367" t="s">
        <v>48</v>
      </c>
      <c r="G1849" s="368"/>
      <c r="H1849" s="368"/>
      <c r="I1849" s="367" t="s">
        <v>49</v>
      </c>
      <c r="J1849" s="368"/>
      <c r="K1849" s="368"/>
      <c r="L1849" s="367" t="s">
        <v>50</v>
      </c>
      <c r="M1849" s="368"/>
      <c r="N1849" s="369"/>
      <c r="O1849" s="130"/>
    </row>
    <row r="1850" spans="1:15" ht="21">
      <c r="A1850" s="278"/>
      <c r="B1850" s="278"/>
      <c r="C1850" s="277" t="s">
        <v>51</v>
      </c>
      <c r="D1850" s="277" t="s">
        <v>52</v>
      </c>
      <c r="E1850" s="277" t="s">
        <v>53</v>
      </c>
      <c r="F1850" s="277" t="s">
        <v>51</v>
      </c>
      <c r="G1850" s="277" t="s">
        <v>54</v>
      </c>
      <c r="H1850" s="277" t="s">
        <v>53</v>
      </c>
      <c r="I1850" s="277" t="s">
        <v>51</v>
      </c>
      <c r="J1850" s="277" t="s">
        <v>54</v>
      </c>
      <c r="K1850" s="277" t="s">
        <v>53</v>
      </c>
      <c r="L1850" s="130" t="s">
        <v>51</v>
      </c>
      <c r="M1850" s="130" t="s">
        <v>54</v>
      </c>
      <c r="N1850" s="130" t="s">
        <v>53</v>
      </c>
      <c r="O1850" s="132"/>
    </row>
    <row r="1851" spans="1:15" ht="12.75">
      <c r="A1851" s="359" t="s">
        <v>55</v>
      </c>
      <c r="B1851" s="360"/>
      <c r="C1851" s="360"/>
      <c r="D1851" s="360"/>
      <c r="E1851" s="360"/>
      <c r="F1851" s="360"/>
      <c r="G1851" s="360"/>
      <c r="H1851" s="360"/>
      <c r="I1851" s="360"/>
      <c r="J1851" s="360"/>
      <c r="K1851" s="360"/>
      <c r="L1851" s="360"/>
      <c r="M1851" s="360"/>
      <c r="N1851" s="360"/>
      <c r="O1851" s="361"/>
    </row>
    <row r="1852" spans="1:15" ht="12.75">
      <c r="A1852" s="349" t="s">
        <v>56</v>
      </c>
      <c r="B1852" s="350"/>
      <c r="C1852" s="350"/>
      <c r="D1852" s="350"/>
      <c r="E1852" s="350"/>
      <c r="F1852" s="350"/>
      <c r="G1852" s="350"/>
      <c r="H1852" s="350"/>
      <c r="I1852" s="350"/>
      <c r="J1852" s="350"/>
      <c r="K1852" s="350"/>
      <c r="L1852" s="350"/>
      <c r="M1852" s="350"/>
      <c r="N1852" s="350"/>
      <c r="O1852" s="351"/>
    </row>
    <row r="1853" spans="1:15" ht="12.75">
      <c r="A1853" s="279"/>
      <c r="B1853" s="280"/>
      <c r="C1853" s="104"/>
      <c r="D1853" s="104"/>
      <c r="E1853" s="281"/>
      <c r="F1853" s="104"/>
      <c r="G1853" s="104"/>
      <c r="H1853" s="282"/>
      <c r="I1853" s="158"/>
      <c r="J1853" s="158"/>
      <c r="K1853" s="282"/>
      <c r="L1853" s="283"/>
      <c r="M1853" s="283"/>
      <c r="N1853" s="284"/>
      <c r="O1853" s="284"/>
    </row>
    <row r="1854" spans="1:15" ht="12.75">
      <c r="A1854" s="285" t="s">
        <v>545</v>
      </c>
      <c r="B1854" s="285"/>
      <c r="C1854" s="157"/>
      <c r="D1854" s="157"/>
      <c r="E1854" s="286">
        <v>53</v>
      </c>
      <c r="F1854" s="157"/>
      <c r="G1854" s="157"/>
      <c r="H1854" s="286">
        <v>35</v>
      </c>
      <c r="I1854" s="157"/>
      <c r="J1854" s="157"/>
      <c r="K1854" s="286">
        <v>18</v>
      </c>
      <c r="L1854" s="287"/>
      <c r="M1854" s="287"/>
      <c r="N1854" s="286">
        <v>55</v>
      </c>
      <c r="O1854" s="288">
        <f>SUM(E1854,H1854,K1854,N1854)</f>
        <v>161</v>
      </c>
    </row>
    <row r="1855" spans="1:15" ht="12.75">
      <c r="A1855" s="285"/>
      <c r="B1855" s="285"/>
      <c r="C1855" s="157"/>
      <c r="D1855" s="157"/>
      <c r="E1855" s="286"/>
      <c r="F1855" s="157"/>
      <c r="G1855" s="157"/>
      <c r="H1855" s="286"/>
      <c r="I1855" s="157"/>
      <c r="J1855" s="157"/>
      <c r="K1855" s="286"/>
      <c r="L1855" s="289"/>
      <c r="M1855" s="289"/>
      <c r="N1855" s="286"/>
      <c r="O1855" s="332"/>
    </row>
    <row r="1856" spans="1:15" ht="22.5">
      <c r="A1856" s="290" t="s">
        <v>57</v>
      </c>
      <c r="B1856" s="291" t="s">
        <v>58</v>
      </c>
      <c r="C1856" s="159"/>
      <c r="D1856" s="159"/>
      <c r="E1856" s="292">
        <f>(C1856*D1856)/1000</f>
        <v>0</v>
      </c>
      <c r="F1856" s="159"/>
      <c r="G1856" s="159"/>
      <c r="H1856" s="292">
        <f>(F1856*G1856)/1000</f>
        <v>0</v>
      </c>
      <c r="I1856" s="159"/>
      <c r="J1856" s="159"/>
      <c r="K1856" s="292">
        <f>(I1856*J1856)/1000</f>
        <v>0</v>
      </c>
      <c r="L1856" s="293"/>
      <c r="M1856" s="293"/>
      <c r="N1856" s="292">
        <f>(L1856*M1856)/1000</f>
        <v>0</v>
      </c>
      <c r="O1856" s="288">
        <f>SUM(E1856,H1856,K1856,N1856)</f>
        <v>0</v>
      </c>
    </row>
    <row r="1857" spans="1:15" ht="12.75">
      <c r="A1857" s="290"/>
      <c r="B1857" s="291"/>
      <c r="C1857" s="159"/>
      <c r="D1857" s="159"/>
      <c r="E1857" s="281"/>
      <c r="F1857" s="159"/>
      <c r="G1857" s="159"/>
      <c r="H1857" s="281"/>
      <c r="I1857" s="159"/>
      <c r="J1857" s="159"/>
      <c r="K1857" s="281"/>
      <c r="L1857" s="293"/>
      <c r="M1857" s="293"/>
      <c r="N1857" s="281"/>
      <c r="O1857" s="288"/>
    </row>
    <row r="1858" spans="1:15" ht="12.75">
      <c r="A1858" s="279" t="s">
        <v>546</v>
      </c>
      <c r="B1858" s="291" t="s">
        <v>58</v>
      </c>
      <c r="C1858" s="158">
        <v>8.2</v>
      </c>
      <c r="D1858" s="158">
        <v>34</v>
      </c>
      <c r="E1858" s="292">
        <f aca="true" t="shared" si="209" ref="E1858:E1864">(C1858*D1858)/1000</f>
        <v>0.27879999999999994</v>
      </c>
      <c r="F1858" s="158">
        <v>8.2</v>
      </c>
      <c r="G1858" s="158">
        <v>30</v>
      </c>
      <c r="H1858" s="292">
        <f aca="true" t="shared" si="210" ref="H1858:H1864">(F1858*G1858)/1000</f>
        <v>0.24599999999999997</v>
      </c>
      <c r="I1858" s="158">
        <v>2.8</v>
      </c>
      <c r="J1858" s="158">
        <v>20</v>
      </c>
      <c r="K1858" s="292">
        <f aca="true" t="shared" si="211" ref="K1858:K1864">(I1858*J1858)/1000</f>
        <v>0.056</v>
      </c>
      <c r="L1858" s="158">
        <v>8.4</v>
      </c>
      <c r="M1858" s="158">
        <v>25</v>
      </c>
      <c r="N1858" s="292">
        <f aca="true" t="shared" si="212" ref="N1858:N1864">(L1858*M1858)/1000</f>
        <v>0.21</v>
      </c>
      <c r="O1858" s="288">
        <f aca="true" t="shared" si="213" ref="O1858:O1864">SUM(E1858,H1858,K1858,N1858)</f>
        <v>0.7908</v>
      </c>
    </row>
    <row r="1859" spans="1:15" ht="12.75">
      <c r="A1859" s="279" t="s">
        <v>547</v>
      </c>
      <c r="B1859" s="291" t="s">
        <v>58</v>
      </c>
      <c r="C1859" s="158">
        <v>2</v>
      </c>
      <c r="D1859" s="158">
        <v>40</v>
      </c>
      <c r="E1859" s="292">
        <f t="shared" si="209"/>
        <v>0.08</v>
      </c>
      <c r="F1859" s="158"/>
      <c r="G1859" s="158"/>
      <c r="H1859" s="292">
        <f t="shared" si="210"/>
        <v>0</v>
      </c>
      <c r="I1859" s="158">
        <v>3.5</v>
      </c>
      <c r="J1859" s="158">
        <v>25</v>
      </c>
      <c r="K1859" s="292">
        <f t="shared" si="211"/>
        <v>0.0875</v>
      </c>
      <c r="L1859" s="158"/>
      <c r="M1859" s="158"/>
      <c r="N1859" s="292">
        <f t="shared" si="212"/>
        <v>0</v>
      </c>
      <c r="O1859" s="288">
        <f t="shared" si="213"/>
        <v>0.16749999999999998</v>
      </c>
    </row>
    <row r="1860" spans="1:15" ht="12.75">
      <c r="A1860" s="279" t="s">
        <v>548</v>
      </c>
      <c r="B1860" s="291" t="s">
        <v>58</v>
      </c>
      <c r="C1860" s="158"/>
      <c r="D1860" s="158"/>
      <c r="E1860" s="292">
        <f t="shared" si="209"/>
        <v>0</v>
      </c>
      <c r="F1860" s="158"/>
      <c r="G1860" s="158"/>
      <c r="H1860" s="292">
        <f t="shared" si="210"/>
        <v>0</v>
      </c>
      <c r="I1860" s="158"/>
      <c r="J1860" s="158"/>
      <c r="K1860" s="292">
        <f t="shared" si="211"/>
        <v>0</v>
      </c>
      <c r="L1860" s="158"/>
      <c r="M1860" s="158"/>
      <c r="N1860" s="292">
        <f t="shared" si="212"/>
        <v>0</v>
      </c>
      <c r="O1860" s="288">
        <f t="shared" si="213"/>
        <v>0</v>
      </c>
    </row>
    <row r="1861" spans="1:15" ht="12.75">
      <c r="A1861" s="279" t="s">
        <v>549</v>
      </c>
      <c r="B1861" s="291" t="s">
        <v>58</v>
      </c>
      <c r="C1861" s="158">
        <v>18</v>
      </c>
      <c r="D1861" s="158">
        <v>30</v>
      </c>
      <c r="E1861" s="292">
        <f t="shared" si="209"/>
        <v>0.54</v>
      </c>
      <c r="F1861" s="158">
        <v>8.7</v>
      </c>
      <c r="G1861" s="158">
        <v>25</v>
      </c>
      <c r="H1861" s="292">
        <f t="shared" si="210"/>
        <v>0.21749999999999997</v>
      </c>
      <c r="I1861" s="158"/>
      <c r="J1861" s="158"/>
      <c r="K1861" s="292">
        <f t="shared" si="211"/>
        <v>0</v>
      </c>
      <c r="L1861" s="158">
        <v>4</v>
      </c>
      <c r="M1861" s="158">
        <v>25</v>
      </c>
      <c r="N1861" s="292">
        <f t="shared" si="212"/>
        <v>0.1</v>
      </c>
      <c r="O1861" s="288">
        <f t="shared" si="213"/>
        <v>0.8575</v>
      </c>
    </row>
    <row r="1862" spans="1:15" ht="12.75">
      <c r="A1862" s="279" t="s">
        <v>550</v>
      </c>
      <c r="B1862" s="291" t="s">
        <v>58</v>
      </c>
      <c r="C1862" s="158">
        <v>92</v>
      </c>
      <c r="D1862" s="158">
        <v>30</v>
      </c>
      <c r="E1862" s="292">
        <f t="shared" si="209"/>
        <v>2.76</v>
      </c>
      <c r="F1862" s="158">
        <v>60</v>
      </c>
      <c r="G1862" s="158">
        <v>30</v>
      </c>
      <c r="H1862" s="292">
        <f t="shared" si="210"/>
        <v>1.8</v>
      </c>
      <c r="I1862" s="158">
        <v>27</v>
      </c>
      <c r="J1862" s="158">
        <v>20</v>
      </c>
      <c r="K1862" s="292">
        <f t="shared" si="211"/>
        <v>0.54</v>
      </c>
      <c r="L1862" s="158">
        <v>100</v>
      </c>
      <c r="M1862" s="158">
        <v>25</v>
      </c>
      <c r="N1862" s="292">
        <f t="shared" si="212"/>
        <v>2.5</v>
      </c>
      <c r="O1862" s="288">
        <f t="shared" si="213"/>
        <v>7.6</v>
      </c>
    </row>
    <row r="1863" spans="1:15" ht="12.75">
      <c r="A1863" s="279" t="s">
        <v>551</v>
      </c>
      <c r="B1863" s="291" t="s">
        <v>58</v>
      </c>
      <c r="C1863" s="158"/>
      <c r="D1863" s="158"/>
      <c r="E1863" s="292">
        <f t="shared" si="209"/>
        <v>0</v>
      </c>
      <c r="F1863" s="158"/>
      <c r="G1863" s="158"/>
      <c r="H1863" s="292">
        <f t="shared" si="210"/>
        <v>0</v>
      </c>
      <c r="I1863" s="158"/>
      <c r="J1863" s="158"/>
      <c r="K1863" s="292">
        <f t="shared" si="211"/>
        <v>0</v>
      </c>
      <c r="L1863" s="158"/>
      <c r="M1863" s="158"/>
      <c r="N1863" s="292">
        <f t="shared" si="212"/>
        <v>0</v>
      </c>
      <c r="O1863" s="288">
        <f t="shared" si="213"/>
        <v>0</v>
      </c>
    </row>
    <row r="1864" spans="1:15" ht="12.75">
      <c r="A1864" s="279" t="s">
        <v>552</v>
      </c>
      <c r="B1864" s="291" t="s">
        <v>58</v>
      </c>
      <c r="C1864" s="158">
        <v>3</v>
      </c>
      <c r="D1864" s="158">
        <v>100</v>
      </c>
      <c r="E1864" s="292">
        <f t="shared" si="209"/>
        <v>0.3</v>
      </c>
      <c r="F1864" s="158"/>
      <c r="G1864" s="158"/>
      <c r="H1864" s="292">
        <f t="shared" si="210"/>
        <v>0</v>
      </c>
      <c r="I1864" s="158"/>
      <c r="J1864" s="158"/>
      <c r="K1864" s="292">
        <f t="shared" si="211"/>
        <v>0</v>
      </c>
      <c r="L1864" s="158"/>
      <c r="M1864" s="158"/>
      <c r="N1864" s="292">
        <f t="shared" si="212"/>
        <v>0</v>
      </c>
      <c r="O1864" s="288">
        <f t="shared" si="213"/>
        <v>0.3</v>
      </c>
    </row>
    <row r="1865" spans="1:15" ht="12.75">
      <c r="A1865" s="279"/>
      <c r="B1865" s="291"/>
      <c r="C1865" s="16"/>
      <c r="D1865" s="16"/>
      <c r="E1865" s="281"/>
      <c r="F1865" s="16"/>
      <c r="G1865" s="16"/>
      <c r="H1865" s="281"/>
      <c r="I1865" s="16"/>
      <c r="J1865" s="16"/>
      <c r="K1865" s="281"/>
      <c r="L1865" s="16"/>
      <c r="M1865" s="16"/>
      <c r="N1865" s="281"/>
      <c r="O1865" s="288"/>
    </row>
    <row r="1866" spans="1:15" ht="12.75">
      <c r="A1866" s="285" t="s">
        <v>553</v>
      </c>
      <c r="B1866" s="157"/>
      <c r="C1866" s="157"/>
      <c r="D1866" s="157"/>
      <c r="E1866" s="286">
        <f>SUM(E1858:E1864)</f>
        <v>3.9587999999999997</v>
      </c>
      <c r="F1866" s="157"/>
      <c r="G1866" s="157"/>
      <c r="H1866" s="286">
        <f>SUM(H1858:H1864)</f>
        <v>2.2635</v>
      </c>
      <c r="I1866" s="157"/>
      <c r="J1866" s="157"/>
      <c r="K1866" s="286">
        <f>SUM(K1858:K1864)</f>
        <v>0.6835</v>
      </c>
      <c r="L1866" s="157"/>
      <c r="M1866" s="157"/>
      <c r="N1866" s="286">
        <f>SUM(N1858:N1864)</f>
        <v>2.81</v>
      </c>
      <c r="O1866" s="288">
        <f>SUM(E1866,H1866,K1866,N1866)</f>
        <v>9.7158</v>
      </c>
    </row>
    <row r="1867" spans="1:15" ht="12.75">
      <c r="A1867" s="285"/>
      <c r="B1867" s="157"/>
      <c r="C1867" s="157"/>
      <c r="D1867" s="157"/>
      <c r="E1867" s="285"/>
      <c r="F1867" s="157"/>
      <c r="G1867" s="157"/>
      <c r="H1867" s="285"/>
      <c r="I1867" s="157"/>
      <c r="J1867" s="157"/>
      <c r="K1867" s="285"/>
      <c r="L1867" s="157"/>
      <c r="M1867" s="157"/>
      <c r="N1867" s="285"/>
      <c r="O1867" s="294"/>
    </row>
    <row r="1868" spans="1:15" ht="12.75">
      <c r="A1868" s="296" t="s">
        <v>59</v>
      </c>
      <c r="B1868" s="167" t="s">
        <v>169</v>
      </c>
      <c r="C1868" s="297">
        <v>96</v>
      </c>
      <c r="D1868" s="297">
        <v>40</v>
      </c>
      <c r="E1868" s="292">
        <f>(C1868*D1868)/1000</f>
        <v>3.84</v>
      </c>
      <c r="F1868" s="297">
        <v>64</v>
      </c>
      <c r="G1868" s="297">
        <v>40</v>
      </c>
      <c r="H1868" s="292">
        <f>(F1868*G1868)/1000</f>
        <v>2.56</v>
      </c>
      <c r="I1868" s="297">
        <v>42</v>
      </c>
      <c r="J1868" s="297">
        <v>40</v>
      </c>
      <c r="K1868" s="292">
        <f>(I1868*J1868)/1000</f>
        <v>1.68</v>
      </c>
      <c r="L1868" s="298">
        <v>96</v>
      </c>
      <c r="M1868" s="299">
        <v>40</v>
      </c>
      <c r="N1868" s="292">
        <f>(L1868*M1868)/1000</f>
        <v>3.84</v>
      </c>
      <c r="O1868" s="288">
        <f>SUM(E1868,H1868,K1868,N1868)</f>
        <v>11.92</v>
      </c>
    </row>
    <row r="1869" spans="1:15" ht="12.75">
      <c r="A1869" s="296"/>
      <c r="B1869" s="167"/>
      <c r="C1869" s="52"/>
      <c r="D1869" s="52"/>
      <c r="E1869" s="281"/>
      <c r="F1869" s="52"/>
      <c r="G1869" s="52"/>
      <c r="H1869" s="281"/>
      <c r="I1869" s="52"/>
      <c r="J1869" s="52"/>
      <c r="K1869" s="281"/>
      <c r="L1869" s="155"/>
      <c r="M1869" s="155"/>
      <c r="N1869" s="300"/>
      <c r="O1869" s="301"/>
    </row>
    <row r="1870" spans="1:15" ht="21">
      <c r="A1870" s="167" t="s">
        <v>60</v>
      </c>
      <c r="B1870" s="167"/>
      <c r="C1870" s="52"/>
      <c r="D1870" s="52"/>
      <c r="E1870" s="302">
        <v>0.3</v>
      </c>
      <c r="F1870" s="303"/>
      <c r="G1870" s="303"/>
      <c r="H1870" s="302">
        <v>0.3</v>
      </c>
      <c r="I1870" s="303"/>
      <c r="J1870" s="303"/>
      <c r="K1870" s="302">
        <v>0.3</v>
      </c>
      <c r="L1870" s="304"/>
      <c r="M1870" s="304"/>
      <c r="N1870" s="304">
        <v>0.3</v>
      </c>
      <c r="O1870" s="305">
        <f>SUM(E1870,H1870,K1870,N1870)</f>
        <v>1.2</v>
      </c>
    </row>
    <row r="1871" spans="1:15" ht="12.75">
      <c r="A1871" s="362" t="s">
        <v>61</v>
      </c>
      <c r="B1871" s="363"/>
      <c r="C1871" s="363"/>
      <c r="D1871" s="364"/>
      <c r="E1871" s="158"/>
      <c r="F1871" s="158"/>
      <c r="G1871" s="158"/>
      <c r="H1871" s="158"/>
      <c r="I1871" s="158"/>
      <c r="J1871" s="158"/>
      <c r="K1871" s="158"/>
      <c r="L1871" s="158"/>
      <c r="M1871" s="158"/>
      <c r="N1871" s="158"/>
      <c r="O1871" s="158"/>
    </row>
    <row r="1872" spans="1:15" ht="22.5">
      <c r="A1872" s="52" t="s">
        <v>62</v>
      </c>
      <c r="B1872" s="167" t="s">
        <v>63</v>
      </c>
      <c r="C1872" s="297">
        <v>5.64</v>
      </c>
      <c r="D1872" s="297">
        <v>4.38</v>
      </c>
      <c r="E1872" s="302">
        <f>C1872*D1872</f>
        <v>24.7032</v>
      </c>
      <c r="F1872" s="297">
        <v>3.76</v>
      </c>
      <c r="G1872" s="297">
        <v>4.38</v>
      </c>
      <c r="H1872" s="302">
        <f>F1872*G1872</f>
        <v>16.468799999999998</v>
      </c>
      <c r="I1872" s="297">
        <v>2.28</v>
      </c>
      <c r="J1872" s="297">
        <v>4.39</v>
      </c>
      <c r="K1872" s="302">
        <f>I1872*J1872</f>
        <v>10.009199999999998</v>
      </c>
      <c r="L1872" s="307">
        <v>7.13</v>
      </c>
      <c r="M1872" s="303">
        <v>4.37</v>
      </c>
      <c r="N1872" s="302">
        <f>L1872*M1872</f>
        <v>31.1581</v>
      </c>
      <c r="O1872" s="308">
        <f>E1872+H1872+K1872+N1872</f>
        <v>82.3393</v>
      </c>
    </row>
    <row r="1873" spans="1:15" ht="22.5">
      <c r="A1873" s="52" t="s">
        <v>64</v>
      </c>
      <c r="B1873" s="167" t="s">
        <v>65</v>
      </c>
      <c r="C1873" s="297"/>
      <c r="D1873" s="297">
        <v>2.222</v>
      </c>
      <c r="E1873" s="302">
        <f>C1873*D1873</f>
        <v>0</v>
      </c>
      <c r="F1873" s="297"/>
      <c r="G1873" s="297">
        <v>2.222</v>
      </c>
      <c r="H1873" s="302">
        <f>F1873*G1873</f>
        <v>0</v>
      </c>
      <c r="I1873" s="297"/>
      <c r="J1873" s="297"/>
      <c r="K1873" s="302">
        <f>I1873*J1873</f>
        <v>0</v>
      </c>
      <c r="L1873" s="307"/>
      <c r="M1873" s="303">
        <v>2.222</v>
      </c>
      <c r="N1873" s="302">
        <f>L1873*M1873</f>
        <v>0</v>
      </c>
      <c r="O1873" s="308">
        <f>E1873+H1873+K1873+N1873</f>
        <v>0</v>
      </c>
    </row>
    <row r="1874" spans="1:15" ht="45">
      <c r="A1874" s="52" t="s">
        <v>66</v>
      </c>
      <c r="B1874" s="167" t="s">
        <v>65</v>
      </c>
      <c r="C1874" s="297"/>
      <c r="D1874" s="297"/>
      <c r="E1874" s="302">
        <f>C1874*D1874</f>
        <v>0</v>
      </c>
      <c r="F1874" s="297"/>
      <c r="G1874" s="297"/>
      <c r="H1874" s="302">
        <f>F1874*G1874</f>
        <v>0</v>
      </c>
      <c r="I1874" s="297"/>
      <c r="J1874" s="297"/>
      <c r="K1874" s="302">
        <f>I1874*J1874</f>
        <v>0</v>
      </c>
      <c r="L1874" s="307"/>
      <c r="M1874" s="303"/>
      <c r="N1874" s="302">
        <f>L1874*M1874</f>
        <v>0</v>
      </c>
      <c r="O1874" s="308">
        <f>E1874+H1874+K1874+N1874</f>
        <v>0</v>
      </c>
    </row>
    <row r="1875" spans="1:15" ht="22.5">
      <c r="A1875" s="52" t="s">
        <v>67</v>
      </c>
      <c r="B1875" s="167" t="s">
        <v>32</v>
      </c>
      <c r="C1875" s="297">
        <v>150.95</v>
      </c>
      <c r="D1875" s="297">
        <v>0.03</v>
      </c>
      <c r="E1875" s="302">
        <f>C1875*D1875</f>
        <v>4.528499999999999</v>
      </c>
      <c r="F1875" s="297">
        <v>150.95</v>
      </c>
      <c r="G1875" s="297">
        <v>0.03</v>
      </c>
      <c r="H1875" s="302">
        <f>F1875*G1875</f>
        <v>4.528499999999999</v>
      </c>
      <c r="I1875" s="297">
        <v>150.95</v>
      </c>
      <c r="J1875" s="297">
        <v>0.03</v>
      </c>
      <c r="K1875" s="302">
        <f>I1875*J1875</f>
        <v>4.528499999999999</v>
      </c>
      <c r="L1875" s="297">
        <v>150.95</v>
      </c>
      <c r="M1875" s="297">
        <v>0.029</v>
      </c>
      <c r="N1875" s="302">
        <f>L1875*M1875</f>
        <v>4.37755</v>
      </c>
      <c r="O1875" s="308">
        <f>E1875+H1875+K1875+N1875</f>
        <v>17.96305</v>
      </c>
    </row>
    <row r="1876" spans="1:15" ht="22.5">
      <c r="A1876" s="52" t="s">
        <v>68</v>
      </c>
      <c r="B1876" s="167" t="s">
        <v>32</v>
      </c>
      <c r="C1876" s="297">
        <v>94.16</v>
      </c>
      <c r="D1876" s="297">
        <v>0.0172</v>
      </c>
      <c r="E1876" s="302">
        <f>C1876*D1876</f>
        <v>1.6195519999999999</v>
      </c>
      <c r="F1876" s="297">
        <v>94.16</v>
      </c>
      <c r="G1876" s="297">
        <v>0.0175</v>
      </c>
      <c r="H1876" s="302">
        <f>F1876*G1876</f>
        <v>1.6478000000000002</v>
      </c>
      <c r="I1876" s="297">
        <v>94.16</v>
      </c>
      <c r="J1876" s="297">
        <v>0.0172</v>
      </c>
      <c r="K1876" s="302">
        <f>I1876*J1876</f>
        <v>1.6195519999999999</v>
      </c>
      <c r="L1876" s="303">
        <v>94.16</v>
      </c>
      <c r="M1876" s="303">
        <v>0.017</v>
      </c>
      <c r="N1876" s="302">
        <f>L1876*M1876</f>
        <v>1.6007200000000001</v>
      </c>
      <c r="O1876" s="308">
        <f>E1876+H1876+K1876+N1876</f>
        <v>6.487623999999999</v>
      </c>
    </row>
    <row r="1877" spans="1:15" ht="52.5">
      <c r="A1877" s="291" t="s">
        <v>69</v>
      </c>
      <c r="B1877" s="309" t="s">
        <v>1</v>
      </c>
      <c r="C1877" s="157"/>
      <c r="D1877" s="157"/>
      <c r="E1877" s="286">
        <f>E1872+E1873+E1874+E1875+E1876</f>
        <v>30.851251999999995</v>
      </c>
      <c r="F1877" s="286"/>
      <c r="G1877" s="286"/>
      <c r="H1877" s="286">
        <f>H1872+H1873+H1874+H1875+H1876</f>
        <v>22.645099999999996</v>
      </c>
      <c r="I1877" s="286"/>
      <c r="J1877" s="286"/>
      <c r="K1877" s="286">
        <f>K1872+K1873+K1874+K1875+K1876</f>
        <v>16.157251999999996</v>
      </c>
      <c r="L1877" s="286"/>
      <c r="M1877" s="286"/>
      <c r="N1877" s="286">
        <f>N1872+N1873+N1874+N1875+N1876</f>
        <v>37.13637000000001</v>
      </c>
      <c r="O1877" s="286">
        <f>O1872+O1873+O1874+O1875+O1876</f>
        <v>106.78997399999999</v>
      </c>
    </row>
    <row r="1878" spans="1:15" ht="12.75">
      <c r="A1878" s="352" t="s">
        <v>554</v>
      </c>
      <c r="B1878" s="365"/>
      <c r="C1878" s="365"/>
      <c r="D1878" s="365"/>
      <c r="E1878" s="365"/>
      <c r="F1878" s="365"/>
      <c r="G1878" s="365"/>
      <c r="H1878" s="365"/>
      <c r="I1878" s="365"/>
      <c r="J1878" s="365"/>
      <c r="K1878" s="365"/>
      <c r="L1878" s="365"/>
      <c r="M1878" s="365"/>
      <c r="N1878" s="365"/>
      <c r="O1878" s="366"/>
    </row>
    <row r="1879" spans="1:15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</row>
    <row r="1880" spans="1:15" ht="12.75">
      <c r="A1880" s="167" t="s">
        <v>70</v>
      </c>
      <c r="B1880" s="167" t="s">
        <v>32</v>
      </c>
      <c r="C1880" s="297">
        <v>9.41</v>
      </c>
      <c r="D1880" s="297">
        <v>1.225</v>
      </c>
      <c r="E1880" s="302">
        <f>C1880*D1880</f>
        <v>11.52725</v>
      </c>
      <c r="F1880" s="297">
        <v>1.881</v>
      </c>
      <c r="G1880" s="297">
        <v>1.23</v>
      </c>
      <c r="H1880" s="302">
        <f>F1880*G1880</f>
        <v>2.31363</v>
      </c>
      <c r="I1880" s="297"/>
      <c r="J1880" s="297"/>
      <c r="K1880" s="302">
        <f>I1880*J1880</f>
        <v>0</v>
      </c>
      <c r="L1880" s="307">
        <v>7.5</v>
      </c>
      <c r="M1880" s="303">
        <v>1.23</v>
      </c>
      <c r="N1880" s="302">
        <f>L1880*M1880</f>
        <v>9.225</v>
      </c>
      <c r="O1880" s="308">
        <f>E1880+H1880+K1880+N1880</f>
        <v>23.06588</v>
      </c>
    </row>
    <row r="1881" spans="1:15" ht="12.75">
      <c r="A1881" s="167" t="s">
        <v>71</v>
      </c>
      <c r="B1881" s="167" t="s">
        <v>141</v>
      </c>
      <c r="C1881" s="297">
        <v>75.2</v>
      </c>
      <c r="D1881" s="297">
        <v>3.912</v>
      </c>
      <c r="E1881" s="302">
        <f>C1881*D1881</f>
        <v>294.18240000000003</v>
      </c>
      <c r="F1881" s="297">
        <v>14.2</v>
      </c>
      <c r="G1881" s="297">
        <v>3.912</v>
      </c>
      <c r="H1881" s="302">
        <f>F1881*G1881</f>
        <v>55.550399999999996</v>
      </c>
      <c r="I1881" s="297"/>
      <c r="J1881" s="297"/>
      <c r="K1881" s="302">
        <f>I1881*J1881</f>
        <v>0</v>
      </c>
      <c r="L1881" s="307">
        <v>70.6</v>
      </c>
      <c r="M1881" s="303">
        <v>3.913</v>
      </c>
      <c r="N1881" s="302">
        <f>L1881*M1881</f>
        <v>276.2578</v>
      </c>
      <c r="O1881" s="308">
        <f>E1881+H1881+K1881+N1881</f>
        <v>625.9906</v>
      </c>
    </row>
    <row r="1882" spans="1:15" ht="12.75">
      <c r="A1882" s="167"/>
      <c r="B1882" s="167"/>
      <c r="C1882" s="297"/>
      <c r="D1882" s="297"/>
      <c r="E1882" s="302"/>
      <c r="F1882" s="297"/>
      <c r="G1882" s="297"/>
      <c r="H1882" s="302"/>
      <c r="I1882" s="297"/>
      <c r="J1882" s="297"/>
      <c r="K1882" s="302"/>
      <c r="L1882" s="307"/>
      <c r="M1882" s="307"/>
      <c r="N1882" s="302"/>
      <c r="O1882" s="308"/>
    </row>
    <row r="1883" spans="1:15" ht="21">
      <c r="A1883" s="167" t="s">
        <v>619</v>
      </c>
      <c r="B1883" s="167"/>
      <c r="C1883" s="297"/>
      <c r="D1883" s="297"/>
      <c r="E1883" s="302">
        <f>SUM(E1880:E1882)</f>
        <v>305.70965</v>
      </c>
      <c r="F1883" s="297"/>
      <c r="G1883" s="297"/>
      <c r="H1883" s="302">
        <f>SUM(H1880:H1882)</f>
        <v>57.86403</v>
      </c>
      <c r="I1883" s="297"/>
      <c r="J1883" s="297"/>
      <c r="K1883" s="302">
        <f>SUM(K1880:K1882)</f>
        <v>0</v>
      </c>
      <c r="L1883" s="307"/>
      <c r="M1883" s="307"/>
      <c r="N1883" s="302">
        <f>SUM(N1880:N1882)</f>
        <v>285.4828</v>
      </c>
      <c r="O1883" s="308">
        <f>SUM(O1880:O1882)</f>
        <v>649.05648</v>
      </c>
    </row>
    <row r="1884" spans="1:15" ht="12.75">
      <c r="A1884" s="167"/>
      <c r="B1884" s="167"/>
      <c r="C1884" s="167"/>
      <c r="D1884" s="167"/>
      <c r="E1884" s="310"/>
      <c r="F1884" s="167"/>
      <c r="G1884" s="167"/>
      <c r="H1884" s="167"/>
      <c r="I1884" s="167"/>
      <c r="J1884" s="167"/>
      <c r="K1884" s="310"/>
      <c r="L1884" s="310"/>
      <c r="M1884" s="310"/>
      <c r="N1884" s="310"/>
      <c r="O1884" s="311"/>
    </row>
    <row r="1885" spans="1:15" ht="12.75">
      <c r="A1885" s="167" t="s">
        <v>560</v>
      </c>
      <c r="B1885" s="2" t="s">
        <v>561</v>
      </c>
      <c r="C1885" s="52"/>
      <c r="D1885" s="52"/>
      <c r="E1885" s="302">
        <v>10</v>
      </c>
      <c r="F1885" s="160"/>
      <c r="G1885" s="160"/>
      <c r="H1885" s="302">
        <v>40</v>
      </c>
      <c r="I1885" s="303"/>
      <c r="J1885" s="303"/>
      <c r="K1885" s="302">
        <v>80</v>
      </c>
      <c r="L1885" s="160"/>
      <c r="M1885" s="160"/>
      <c r="N1885" s="168"/>
      <c r="O1885" s="308">
        <f>E1885+H1885+K1885+N1885</f>
        <v>130</v>
      </c>
    </row>
    <row r="1886" spans="1:15" ht="12.75">
      <c r="A1886" s="167"/>
      <c r="B1886" s="167"/>
      <c r="C1886" s="52"/>
      <c r="D1886" s="52"/>
      <c r="E1886" s="302"/>
      <c r="F1886" s="52"/>
      <c r="G1886" s="52"/>
      <c r="H1886" s="52"/>
      <c r="I1886" s="52"/>
      <c r="J1886" s="52"/>
      <c r="K1886" s="52"/>
      <c r="L1886" s="52"/>
      <c r="M1886" s="52"/>
      <c r="N1886" s="52"/>
      <c r="O1886" s="316"/>
    </row>
    <row r="1887" spans="1:15" ht="21">
      <c r="A1887" s="167" t="s">
        <v>562</v>
      </c>
      <c r="B1887" s="167"/>
      <c r="C1887" s="167"/>
      <c r="D1887" s="167"/>
      <c r="E1887" s="310"/>
      <c r="F1887" s="167"/>
      <c r="G1887" s="167"/>
      <c r="H1887" s="310"/>
      <c r="I1887" s="167"/>
      <c r="J1887" s="167"/>
      <c r="K1887" s="310"/>
      <c r="L1887" s="310"/>
      <c r="M1887" s="310"/>
      <c r="N1887" s="310"/>
      <c r="O1887" s="157"/>
    </row>
    <row r="1888" spans="1:15" ht="12.75">
      <c r="A1888" s="52" t="s">
        <v>563</v>
      </c>
      <c r="B1888" s="167" t="s">
        <v>333</v>
      </c>
      <c r="C1888" s="297">
        <v>6</v>
      </c>
      <c r="D1888" s="297">
        <v>80</v>
      </c>
      <c r="E1888" s="292">
        <f aca="true" t="shared" si="214" ref="E1888:E1893">(C1888*D1888)/1000</f>
        <v>0.48</v>
      </c>
      <c r="F1888" s="297">
        <v>20</v>
      </c>
      <c r="G1888" s="297">
        <v>80</v>
      </c>
      <c r="H1888" s="292">
        <f aca="true" t="shared" si="215" ref="H1888:H1893">(F1888*G1888)/1000</f>
        <v>1.6</v>
      </c>
      <c r="I1888" s="297">
        <v>200</v>
      </c>
      <c r="J1888" s="297">
        <v>80</v>
      </c>
      <c r="K1888" s="292">
        <f aca="true" t="shared" si="216" ref="K1888:K1893">(I1888*J1888)/1000</f>
        <v>16</v>
      </c>
      <c r="L1888" s="298">
        <v>6</v>
      </c>
      <c r="M1888" s="298">
        <v>80</v>
      </c>
      <c r="N1888" s="292">
        <f aca="true" t="shared" si="217" ref="N1888:N1893">(L1888*M1888)/1000</f>
        <v>0.48</v>
      </c>
      <c r="O1888" s="308">
        <f aca="true" t="shared" si="218" ref="O1888:O1894">E1888+H1888+K1888+N1888</f>
        <v>18.56</v>
      </c>
    </row>
    <row r="1889" spans="1:15" ht="12.75">
      <c r="A1889" s="52" t="s">
        <v>565</v>
      </c>
      <c r="B1889" s="167" t="s">
        <v>333</v>
      </c>
      <c r="C1889" s="297">
        <v>2</v>
      </c>
      <c r="D1889" s="297">
        <v>100</v>
      </c>
      <c r="E1889" s="292">
        <f t="shared" si="214"/>
        <v>0.2</v>
      </c>
      <c r="F1889" s="297">
        <v>5</v>
      </c>
      <c r="G1889" s="297">
        <v>100</v>
      </c>
      <c r="H1889" s="292">
        <f t="shared" si="215"/>
        <v>0.5</v>
      </c>
      <c r="I1889" s="297">
        <v>10</v>
      </c>
      <c r="J1889" s="297">
        <v>100</v>
      </c>
      <c r="K1889" s="292">
        <f t="shared" si="216"/>
        <v>1</v>
      </c>
      <c r="L1889" s="298">
        <v>3</v>
      </c>
      <c r="M1889" s="298">
        <v>100</v>
      </c>
      <c r="N1889" s="292">
        <f t="shared" si="217"/>
        <v>0.3</v>
      </c>
      <c r="O1889" s="308">
        <f t="shared" si="218"/>
        <v>2</v>
      </c>
    </row>
    <row r="1890" spans="1:15" ht="12.75">
      <c r="A1890" s="52" t="s">
        <v>566</v>
      </c>
      <c r="B1890" s="167" t="s">
        <v>365</v>
      </c>
      <c r="C1890" s="297">
        <v>1</v>
      </c>
      <c r="D1890" s="297">
        <v>250</v>
      </c>
      <c r="E1890" s="292">
        <f t="shared" si="214"/>
        <v>0.25</v>
      </c>
      <c r="F1890" s="297">
        <v>3</v>
      </c>
      <c r="G1890" s="297">
        <v>250</v>
      </c>
      <c r="H1890" s="292">
        <f t="shared" si="215"/>
        <v>0.75</v>
      </c>
      <c r="I1890" s="297"/>
      <c r="J1890" s="297"/>
      <c r="K1890" s="292">
        <f t="shared" si="216"/>
        <v>0</v>
      </c>
      <c r="L1890" s="298"/>
      <c r="M1890" s="298"/>
      <c r="N1890" s="292">
        <f t="shared" si="217"/>
        <v>0</v>
      </c>
      <c r="O1890" s="308">
        <f t="shared" si="218"/>
        <v>1</v>
      </c>
    </row>
    <row r="1891" spans="1:15" ht="12.75">
      <c r="A1891" s="52" t="s">
        <v>567</v>
      </c>
      <c r="B1891" s="167" t="s">
        <v>333</v>
      </c>
      <c r="C1891" s="297"/>
      <c r="D1891" s="297"/>
      <c r="E1891" s="292">
        <f t="shared" si="214"/>
        <v>0</v>
      </c>
      <c r="F1891" s="297">
        <v>100</v>
      </c>
      <c r="G1891" s="297">
        <v>5</v>
      </c>
      <c r="H1891" s="292">
        <f t="shared" si="215"/>
        <v>0.5</v>
      </c>
      <c r="I1891" s="297">
        <v>200</v>
      </c>
      <c r="J1891" s="297">
        <v>5</v>
      </c>
      <c r="K1891" s="292">
        <f t="shared" si="216"/>
        <v>1</v>
      </c>
      <c r="L1891" s="298"/>
      <c r="M1891" s="298"/>
      <c r="N1891" s="292">
        <f t="shared" si="217"/>
        <v>0</v>
      </c>
      <c r="O1891" s="308">
        <f t="shared" si="218"/>
        <v>1.5</v>
      </c>
    </row>
    <row r="1892" spans="1:15" ht="22.5">
      <c r="A1892" s="52" t="s">
        <v>194</v>
      </c>
      <c r="B1892" s="167" t="s">
        <v>193</v>
      </c>
      <c r="C1892" s="297">
        <v>5</v>
      </c>
      <c r="D1892" s="297">
        <v>500</v>
      </c>
      <c r="E1892" s="292">
        <f t="shared" si="214"/>
        <v>2.5</v>
      </c>
      <c r="F1892" s="297">
        <v>3</v>
      </c>
      <c r="G1892" s="297">
        <v>500</v>
      </c>
      <c r="H1892" s="292">
        <f t="shared" si="215"/>
        <v>1.5</v>
      </c>
      <c r="I1892" s="297">
        <v>2</v>
      </c>
      <c r="J1892" s="297">
        <v>500</v>
      </c>
      <c r="K1892" s="292">
        <f t="shared" si="216"/>
        <v>1</v>
      </c>
      <c r="L1892" s="298"/>
      <c r="M1892" s="298"/>
      <c r="N1892" s="292">
        <f t="shared" si="217"/>
        <v>0</v>
      </c>
      <c r="O1892" s="308">
        <f t="shared" si="218"/>
        <v>5</v>
      </c>
    </row>
    <row r="1893" spans="1:15" ht="12.75">
      <c r="A1893" s="52" t="s">
        <v>192</v>
      </c>
      <c r="B1893" s="167" t="s">
        <v>193</v>
      </c>
      <c r="C1893" s="297"/>
      <c r="D1893" s="297"/>
      <c r="E1893" s="292">
        <f t="shared" si="214"/>
        <v>0</v>
      </c>
      <c r="F1893" s="297">
        <v>20</v>
      </c>
      <c r="G1893" s="297">
        <v>450</v>
      </c>
      <c r="H1893" s="292">
        <f t="shared" si="215"/>
        <v>9</v>
      </c>
      <c r="I1893" s="297">
        <v>150</v>
      </c>
      <c r="J1893" s="297">
        <v>450</v>
      </c>
      <c r="K1893" s="292">
        <f t="shared" si="216"/>
        <v>67.5</v>
      </c>
      <c r="L1893" s="298"/>
      <c r="M1893" s="298"/>
      <c r="N1893" s="292">
        <f t="shared" si="217"/>
        <v>0</v>
      </c>
      <c r="O1893" s="308">
        <f t="shared" si="218"/>
        <v>76.5</v>
      </c>
    </row>
    <row r="1894" spans="1:15" ht="33.75">
      <c r="A1894" s="143" t="s">
        <v>569</v>
      </c>
      <c r="B1894" s="167" t="s">
        <v>561</v>
      </c>
      <c r="C1894" s="167"/>
      <c r="D1894" s="167"/>
      <c r="E1894" s="312">
        <v>15</v>
      </c>
      <c r="F1894" s="313"/>
      <c r="G1894" s="313"/>
      <c r="H1894" s="312">
        <v>12</v>
      </c>
      <c r="I1894" s="313"/>
      <c r="J1894" s="313"/>
      <c r="K1894" s="312">
        <v>10</v>
      </c>
      <c r="L1894" s="312"/>
      <c r="M1894" s="312"/>
      <c r="N1894" s="312">
        <v>10</v>
      </c>
      <c r="O1894" s="308">
        <f t="shared" si="218"/>
        <v>47</v>
      </c>
    </row>
    <row r="1895" spans="1:15" ht="32.25">
      <c r="A1895" s="314" t="s">
        <v>78</v>
      </c>
      <c r="B1895" s="309" t="s">
        <v>1</v>
      </c>
      <c r="C1895" s="309"/>
      <c r="D1895" s="309"/>
      <c r="E1895" s="315">
        <f>SUM(E1888:E1894)</f>
        <v>18.43</v>
      </c>
      <c r="F1895" s="315"/>
      <c r="G1895" s="315"/>
      <c r="H1895" s="315">
        <f>SUM(H1888:H1894)</f>
        <v>25.85</v>
      </c>
      <c r="I1895" s="315"/>
      <c r="J1895" s="315"/>
      <c r="K1895" s="315">
        <f>SUM(K1888:K1894)</f>
        <v>96.5</v>
      </c>
      <c r="L1895" s="315"/>
      <c r="M1895" s="315"/>
      <c r="N1895" s="315">
        <f>SUM(N1888:N1894)</f>
        <v>10.78</v>
      </c>
      <c r="O1895" s="315">
        <f>SUM(O1888:O1894)</f>
        <v>151.56</v>
      </c>
    </row>
    <row r="1896" spans="1:15" ht="21">
      <c r="A1896" s="1" t="s">
        <v>79</v>
      </c>
      <c r="B1896" s="167"/>
      <c r="C1896" s="158"/>
      <c r="D1896" s="158"/>
      <c r="E1896" s="158"/>
      <c r="F1896" s="158"/>
      <c r="G1896" s="158"/>
      <c r="H1896" s="158"/>
      <c r="I1896" s="158"/>
      <c r="J1896" s="158"/>
      <c r="K1896" s="158"/>
      <c r="L1896" s="158"/>
      <c r="M1896" s="158"/>
      <c r="N1896" s="158"/>
      <c r="O1896" s="157"/>
    </row>
    <row r="1897" spans="1:15" ht="12.75">
      <c r="A1897" s="143" t="s">
        <v>629</v>
      </c>
      <c r="B1897" s="167" t="s">
        <v>561</v>
      </c>
      <c r="C1897" s="158"/>
      <c r="D1897" s="158"/>
      <c r="E1897" s="316">
        <v>5</v>
      </c>
      <c r="F1897" s="158"/>
      <c r="G1897" s="158"/>
      <c r="H1897" s="158"/>
      <c r="I1897" s="158"/>
      <c r="J1897" s="158"/>
      <c r="K1897" s="158"/>
      <c r="L1897" s="158"/>
      <c r="M1897" s="158"/>
      <c r="N1897" s="316"/>
      <c r="O1897" s="308">
        <f>E1897+H1897+K1897+N1897</f>
        <v>5</v>
      </c>
    </row>
    <row r="1898" spans="1:15" ht="12.75">
      <c r="A1898" s="52"/>
      <c r="B1898" s="52"/>
      <c r="C1898" s="52"/>
      <c r="D1898" s="52"/>
      <c r="E1898" s="52"/>
      <c r="F1898" s="52"/>
      <c r="G1898" s="52"/>
      <c r="H1898" s="52"/>
      <c r="I1898" s="52"/>
      <c r="J1898" s="52"/>
      <c r="K1898" s="319"/>
      <c r="L1898" s="319"/>
      <c r="M1898" s="319"/>
      <c r="N1898" s="335"/>
      <c r="O1898" s="308">
        <f>E1898+H1898+K1898+N1898</f>
        <v>0</v>
      </c>
    </row>
    <row r="1899" spans="1:15" ht="31.5">
      <c r="A1899" s="1" t="s">
        <v>176</v>
      </c>
      <c r="B1899" s="317" t="s">
        <v>1</v>
      </c>
      <c r="C1899" s="158"/>
      <c r="D1899" s="158"/>
      <c r="E1899" s="286">
        <f>SUM(E1896:E1898)</f>
        <v>5</v>
      </c>
      <c r="F1899" s="104"/>
      <c r="G1899" s="104"/>
      <c r="H1899" s="104"/>
      <c r="I1899" s="104"/>
      <c r="J1899" s="104"/>
      <c r="K1899" s="318"/>
      <c r="L1899" s="318"/>
      <c r="M1899" s="318"/>
      <c r="N1899" s="318"/>
      <c r="O1899" s="315">
        <f>SUM(O1897:O1898)</f>
        <v>5</v>
      </c>
    </row>
    <row r="1900" spans="1:15" ht="12.75">
      <c r="A1900" s="352" t="s">
        <v>80</v>
      </c>
      <c r="B1900" s="363"/>
      <c r="C1900" s="363"/>
      <c r="D1900" s="363"/>
      <c r="E1900" s="364"/>
      <c r="F1900" s="158"/>
      <c r="G1900" s="158"/>
      <c r="H1900" s="158"/>
      <c r="I1900" s="158"/>
      <c r="J1900" s="158"/>
      <c r="K1900" s="158"/>
      <c r="L1900" s="158"/>
      <c r="M1900" s="158"/>
      <c r="N1900" s="158"/>
      <c r="O1900" s="158"/>
    </row>
    <row r="1901" spans="1:15" ht="12.75">
      <c r="A1901" s="319" t="s">
        <v>2</v>
      </c>
      <c r="B1901" s="280" t="s">
        <v>572</v>
      </c>
      <c r="C1901" s="306">
        <v>4</v>
      </c>
      <c r="D1901" s="104">
        <v>100</v>
      </c>
      <c r="E1901" s="292">
        <f aca="true" t="shared" si="219" ref="E1901:E1907">(C1901*D1901)/1000</f>
        <v>0.4</v>
      </c>
      <c r="F1901" s="306">
        <v>4</v>
      </c>
      <c r="G1901" s="104">
        <v>100</v>
      </c>
      <c r="H1901" s="292">
        <f aca="true" t="shared" si="220" ref="H1901:H1907">(F1901*G1901)/1000</f>
        <v>0.4</v>
      </c>
      <c r="I1901" s="306">
        <v>2</v>
      </c>
      <c r="J1901" s="104">
        <v>100</v>
      </c>
      <c r="K1901" s="292">
        <f aca="true" t="shared" si="221" ref="K1901:K1907">(I1901*J1901)/1000</f>
        <v>0.2</v>
      </c>
      <c r="L1901" s="306">
        <v>4</v>
      </c>
      <c r="M1901" s="104">
        <v>100</v>
      </c>
      <c r="N1901" s="292">
        <f aca="true" t="shared" si="222" ref="N1901:N1907">(L1901*M1901)/1000</f>
        <v>0.4</v>
      </c>
      <c r="O1901" s="308">
        <f aca="true" t="shared" si="223" ref="O1901:O1934">E1901+H1901+K1901+N1901</f>
        <v>1.4</v>
      </c>
    </row>
    <row r="1902" spans="1:15" ht="12.75">
      <c r="A1902" s="319" t="s">
        <v>573</v>
      </c>
      <c r="B1902" s="280" t="s">
        <v>9</v>
      </c>
      <c r="C1902" s="306">
        <v>1</v>
      </c>
      <c r="D1902" s="104">
        <v>100</v>
      </c>
      <c r="E1902" s="292">
        <f t="shared" si="219"/>
        <v>0.1</v>
      </c>
      <c r="F1902" s="306"/>
      <c r="G1902" s="104"/>
      <c r="H1902" s="292">
        <f t="shared" si="220"/>
        <v>0</v>
      </c>
      <c r="I1902" s="306"/>
      <c r="J1902" s="104"/>
      <c r="K1902" s="292">
        <f t="shared" si="221"/>
        <v>0</v>
      </c>
      <c r="L1902" s="306">
        <v>1</v>
      </c>
      <c r="M1902" s="104">
        <v>100</v>
      </c>
      <c r="N1902" s="292">
        <f t="shared" si="222"/>
        <v>0.1</v>
      </c>
      <c r="O1902" s="308">
        <f t="shared" si="223"/>
        <v>0.2</v>
      </c>
    </row>
    <row r="1903" spans="1:15" ht="12.75">
      <c r="A1903" s="319" t="s">
        <v>6</v>
      </c>
      <c r="B1903" s="280" t="s">
        <v>9</v>
      </c>
      <c r="C1903" s="306">
        <v>8</v>
      </c>
      <c r="D1903" s="104">
        <v>33</v>
      </c>
      <c r="E1903" s="292">
        <f t="shared" si="219"/>
        <v>0.264</v>
      </c>
      <c r="F1903" s="306">
        <v>6</v>
      </c>
      <c r="G1903" s="104">
        <v>33</v>
      </c>
      <c r="H1903" s="292">
        <f t="shared" si="220"/>
        <v>0.198</v>
      </c>
      <c r="I1903" s="306">
        <v>3</v>
      </c>
      <c r="J1903" s="104">
        <v>33</v>
      </c>
      <c r="K1903" s="292">
        <f t="shared" si="221"/>
        <v>0.099</v>
      </c>
      <c r="L1903" s="306">
        <v>8</v>
      </c>
      <c r="M1903" s="104">
        <v>33</v>
      </c>
      <c r="N1903" s="292">
        <f t="shared" si="222"/>
        <v>0.264</v>
      </c>
      <c r="O1903" s="308">
        <f t="shared" si="223"/>
        <v>0.8250000000000001</v>
      </c>
    </row>
    <row r="1904" spans="1:15" ht="12.75">
      <c r="A1904" s="319" t="s">
        <v>574</v>
      </c>
      <c r="B1904" s="280" t="s">
        <v>572</v>
      </c>
      <c r="C1904" s="306">
        <v>10</v>
      </c>
      <c r="D1904" s="104">
        <v>10</v>
      </c>
      <c r="E1904" s="292">
        <f t="shared" si="219"/>
        <v>0.1</v>
      </c>
      <c r="F1904" s="306">
        <v>10</v>
      </c>
      <c r="G1904" s="104">
        <v>10</v>
      </c>
      <c r="H1904" s="292">
        <f t="shared" si="220"/>
        <v>0.1</v>
      </c>
      <c r="I1904" s="306">
        <v>10</v>
      </c>
      <c r="J1904" s="104">
        <v>10</v>
      </c>
      <c r="K1904" s="292">
        <f t="shared" si="221"/>
        <v>0.1</v>
      </c>
      <c r="L1904" s="306">
        <v>10</v>
      </c>
      <c r="M1904" s="104">
        <v>10</v>
      </c>
      <c r="N1904" s="292">
        <f t="shared" si="222"/>
        <v>0.1</v>
      </c>
      <c r="O1904" s="308">
        <f t="shared" si="223"/>
        <v>0.4</v>
      </c>
    </row>
    <row r="1905" spans="1:15" ht="12.75">
      <c r="A1905" s="319" t="s">
        <v>660</v>
      </c>
      <c r="B1905" s="280" t="s">
        <v>9</v>
      </c>
      <c r="C1905" s="306">
        <v>10</v>
      </c>
      <c r="D1905" s="104">
        <v>10</v>
      </c>
      <c r="E1905" s="292">
        <f t="shared" si="219"/>
        <v>0.1</v>
      </c>
      <c r="F1905" s="306">
        <v>10</v>
      </c>
      <c r="G1905" s="104">
        <v>10</v>
      </c>
      <c r="H1905" s="292">
        <f t="shared" si="220"/>
        <v>0.1</v>
      </c>
      <c r="I1905" s="306">
        <v>20</v>
      </c>
      <c r="J1905" s="104">
        <v>10</v>
      </c>
      <c r="K1905" s="292">
        <f t="shared" si="221"/>
        <v>0.2</v>
      </c>
      <c r="L1905" s="306">
        <v>10</v>
      </c>
      <c r="M1905" s="104">
        <v>10</v>
      </c>
      <c r="N1905" s="292">
        <f t="shared" si="222"/>
        <v>0.1</v>
      </c>
      <c r="O1905" s="308">
        <f t="shared" si="223"/>
        <v>0.5</v>
      </c>
    </row>
    <row r="1906" spans="1:15" ht="12.75">
      <c r="A1906" s="319" t="s">
        <v>576</v>
      </c>
      <c r="B1906" s="280" t="s">
        <v>577</v>
      </c>
      <c r="C1906" s="306">
        <v>10</v>
      </c>
      <c r="D1906" s="104">
        <v>8</v>
      </c>
      <c r="E1906" s="292">
        <f t="shared" si="219"/>
        <v>0.08</v>
      </c>
      <c r="F1906" s="306">
        <v>10</v>
      </c>
      <c r="G1906" s="104">
        <v>8</v>
      </c>
      <c r="H1906" s="292">
        <f t="shared" si="220"/>
        <v>0.08</v>
      </c>
      <c r="I1906" s="306">
        <v>10</v>
      </c>
      <c r="J1906" s="104">
        <v>8</v>
      </c>
      <c r="K1906" s="292">
        <f t="shared" si="221"/>
        <v>0.08</v>
      </c>
      <c r="L1906" s="306">
        <v>10</v>
      </c>
      <c r="M1906" s="104">
        <v>8</v>
      </c>
      <c r="N1906" s="292">
        <f t="shared" si="222"/>
        <v>0.08</v>
      </c>
      <c r="O1906" s="308">
        <f t="shared" si="223"/>
        <v>0.32</v>
      </c>
    </row>
    <row r="1907" spans="1:15" ht="22.5">
      <c r="A1907" s="319" t="s">
        <v>623</v>
      </c>
      <c r="B1907" s="280" t="s">
        <v>572</v>
      </c>
      <c r="C1907" s="306">
        <v>3</v>
      </c>
      <c r="D1907" s="104">
        <v>50</v>
      </c>
      <c r="E1907" s="292">
        <f t="shared" si="219"/>
        <v>0.15</v>
      </c>
      <c r="F1907" s="306">
        <v>5</v>
      </c>
      <c r="G1907" s="104">
        <v>50</v>
      </c>
      <c r="H1907" s="292">
        <f t="shared" si="220"/>
        <v>0.25</v>
      </c>
      <c r="I1907" s="306">
        <v>2</v>
      </c>
      <c r="J1907" s="104">
        <v>50</v>
      </c>
      <c r="K1907" s="292">
        <f t="shared" si="221"/>
        <v>0.1</v>
      </c>
      <c r="L1907" s="306">
        <v>5</v>
      </c>
      <c r="M1907" s="104">
        <v>50</v>
      </c>
      <c r="N1907" s="292">
        <f t="shared" si="222"/>
        <v>0.25</v>
      </c>
      <c r="O1907" s="308">
        <f t="shared" si="223"/>
        <v>0.75</v>
      </c>
    </row>
    <row r="1908" spans="1:15" ht="33.75">
      <c r="A1908" s="52" t="s">
        <v>580</v>
      </c>
      <c r="B1908" s="167" t="s">
        <v>581</v>
      </c>
      <c r="C1908" s="52"/>
      <c r="D1908" s="52"/>
      <c r="E1908" s="312">
        <v>1</v>
      </c>
      <c r="F1908" s="313"/>
      <c r="G1908" s="313"/>
      <c r="H1908" s="312">
        <v>0.5</v>
      </c>
      <c r="I1908" s="313"/>
      <c r="J1908" s="313"/>
      <c r="K1908" s="312">
        <v>0.5</v>
      </c>
      <c r="L1908" s="313"/>
      <c r="M1908" s="313"/>
      <c r="N1908" s="312">
        <v>0.5</v>
      </c>
      <c r="O1908" s="308">
        <f t="shared" si="223"/>
        <v>2.5</v>
      </c>
    </row>
    <row r="1909" spans="1:15" ht="31.5">
      <c r="A1909" s="1" t="s">
        <v>0</v>
      </c>
      <c r="B1909" s="2" t="s">
        <v>1</v>
      </c>
      <c r="C1909" s="157"/>
      <c r="D1909" s="157"/>
      <c r="E1909" s="286">
        <f>SUM(E1901:E1908)</f>
        <v>2.194</v>
      </c>
      <c r="F1909" s="157"/>
      <c r="G1909" s="157"/>
      <c r="H1909" s="286">
        <f>SUM(H1901:H1908)</f>
        <v>1.6280000000000001</v>
      </c>
      <c r="I1909" s="157"/>
      <c r="J1909" s="157"/>
      <c r="K1909" s="286">
        <f>SUM(K1901:K1908)</f>
        <v>1.279</v>
      </c>
      <c r="L1909" s="311"/>
      <c r="M1909" s="311"/>
      <c r="N1909" s="286">
        <f>SUM(N1901:N1908)</f>
        <v>1.794</v>
      </c>
      <c r="O1909" s="308">
        <f t="shared" si="223"/>
        <v>6.895</v>
      </c>
    </row>
    <row r="1910" spans="1:15" ht="21">
      <c r="A1910" s="1" t="s">
        <v>7</v>
      </c>
      <c r="B1910" s="6"/>
      <c r="C1910" s="154"/>
      <c r="D1910" s="154"/>
      <c r="E1910" s="154"/>
      <c r="F1910" s="154"/>
      <c r="G1910" s="154"/>
      <c r="H1910" s="154"/>
      <c r="I1910" s="154"/>
      <c r="J1910" s="154"/>
      <c r="K1910" s="154"/>
      <c r="L1910" s="154"/>
      <c r="M1910" s="154"/>
      <c r="N1910" s="154"/>
      <c r="O1910" s="308">
        <f t="shared" si="223"/>
        <v>0</v>
      </c>
    </row>
    <row r="1911" spans="1:15" ht="12.75">
      <c r="A1911" s="16" t="s">
        <v>8</v>
      </c>
      <c r="B1911" s="280" t="s">
        <v>9</v>
      </c>
      <c r="C1911" s="320">
        <v>2</v>
      </c>
      <c r="D1911" s="320">
        <v>60</v>
      </c>
      <c r="E1911" s="292">
        <f aca="true" t="shared" si="224" ref="E1911:E1934">(C1911*D1911)/1000</f>
        <v>0.12</v>
      </c>
      <c r="F1911" s="320">
        <v>4</v>
      </c>
      <c r="G1911" s="320">
        <v>60</v>
      </c>
      <c r="H1911" s="292">
        <f aca="true" t="shared" si="225" ref="H1911:H1934">(F1911*G1911)/1000</f>
        <v>0.24</v>
      </c>
      <c r="I1911" s="320">
        <v>3</v>
      </c>
      <c r="J1911" s="320">
        <v>60</v>
      </c>
      <c r="K1911" s="292">
        <f aca="true" t="shared" si="226" ref="K1911:K1934">(I1911*J1911)/1000</f>
        <v>0.18</v>
      </c>
      <c r="L1911" s="320">
        <v>2</v>
      </c>
      <c r="M1911" s="320">
        <v>60</v>
      </c>
      <c r="N1911" s="292">
        <f aca="true" t="shared" si="227" ref="N1911:N1934">(L1911*M1911)/1000</f>
        <v>0.12</v>
      </c>
      <c r="O1911" s="308">
        <f t="shared" si="223"/>
        <v>0.66</v>
      </c>
    </row>
    <row r="1912" spans="1:15" ht="12.75">
      <c r="A1912" s="321" t="s">
        <v>10</v>
      </c>
      <c r="B1912" s="280" t="s">
        <v>9</v>
      </c>
      <c r="C1912" s="320">
        <v>2</v>
      </c>
      <c r="D1912" s="320">
        <v>15</v>
      </c>
      <c r="E1912" s="292">
        <f t="shared" si="224"/>
        <v>0.03</v>
      </c>
      <c r="F1912" s="320">
        <v>2</v>
      </c>
      <c r="G1912" s="320">
        <v>15</v>
      </c>
      <c r="H1912" s="292">
        <f t="shared" si="225"/>
        <v>0.03</v>
      </c>
      <c r="I1912" s="320">
        <v>1</v>
      </c>
      <c r="J1912" s="320">
        <v>15</v>
      </c>
      <c r="K1912" s="292">
        <f t="shared" si="226"/>
        <v>0.015</v>
      </c>
      <c r="L1912" s="320">
        <v>2</v>
      </c>
      <c r="M1912" s="320">
        <v>15</v>
      </c>
      <c r="N1912" s="292">
        <f t="shared" si="227"/>
        <v>0.03</v>
      </c>
      <c r="O1912" s="308">
        <f t="shared" si="223"/>
        <v>0.105</v>
      </c>
    </row>
    <row r="1913" spans="1:15" ht="22.5">
      <c r="A1913" s="321" t="s">
        <v>11</v>
      </c>
      <c r="B1913" s="280" t="s">
        <v>9</v>
      </c>
      <c r="C1913" s="320">
        <v>4</v>
      </c>
      <c r="D1913" s="320">
        <v>22</v>
      </c>
      <c r="E1913" s="292">
        <f t="shared" si="224"/>
        <v>0.088</v>
      </c>
      <c r="F1913" s="320">
        <v>4</v>
      </c>
      <c r="G1913" s="320">
        <v>22</v>
      </c>
      <c r="H1913" s="292">
        <f t="shared" si="225"/>
        <v>0.088</v>
      </c>
      <c r="I1913" s="320"/>
      <c r="J1913" s="320"/>
      <c r="K1913" s="292">
        <f t="shared" si="226"/>
        <v>0</v>
      </c>
      <c r="L1913" s="320">
        <v>4</v>
      </c>
      <c r="M1913" s="320">
        <v>22</v>
      </c>
      <c r="N1913" s="292">
        <f t="shared" si="227"/>
        <v>0.088</v>
      </c>
      <c r="O1913" s="308">
        <f t="shared" si="223"/>
        <v>0.264</v>
      </c>
    </row>
    <row r="1914" spans="1:15" ht="22.5">
      <c r="A1914" s="15" t="s">
        <v>582</v>
      </c>
      <c r="B1914" s="280" t="s">
        <v>9</v>
      </c>
      <c r="C1914" s="320">
        <v>1</v>
      </c>
      <c r="D1914" s="320">
        <v>750</v>
      </c>
      <c r="E1914" s="292">
        <f t="shared" si="224"/>
        <v>0.75</v>
      </c>
      <c r="F1914" s="320"/>
      <c r="G1914" s="320"/>
      <c r="H1914" s="292">
        <f t="shared" si="225"/>
        <v>0</v>
      </c>
      <c r="I1914" s="320"/>
      <c r="J1914" s="320"/>
      <c r="K1914" s="292">
        <f t="shared" si="226"/>
        <v>0</v>
      </c>
      <c r="L1914" s="320">
        <v>1</v>
      </c>
      <c r="M1914" s="320">
        <v>750</v>
      </c>
      <c r="N1914" s="292">
        <f t="shared" si="227"/>
        <v>0.75</v>
      </c>
      <c r="O1914" s="308">
        <f t="shared" si="223"/>
        <v>1.5</v>
      </c>
    </row>
    <row r="1915" spans="1:15" ht="22.5">
      <c r="A1915" s="15" t="s">
        <v>583</v>
      </c>
      <c r="B1915" s="280" t="s">
        <v>9</v>
      </c>
      <c r="C1915" s="320">
        <v>1</v>
      </c>
      <c r="D1915" s="320">
        <v>65</v>
      </c>
      <c r="E1915" s="292">
        <f t="shared" si="224"/>
        <v>0.065</v>
      </c>
      <c r="F1915" s="320">
        <v>1</v>
      </c>
      <c r="G1915" s="320">
        <v>65</v>
      </c>
      <c r="H1915" s="292">
        <f t="shared" si="225"/>
        <v>0.065</v>
      </c>
      <c r="I1915" s="320">
        <v>1</v>
      </c>
      <c r="J1915" s="320">
        <v>65</v>
      </c>
      <c r="K1915" s="292">
        <f t="shared" si="226"/>
        <v>0.065</v>
      </c>
      <c r="L1915" s="320">
        <v>1</v>
      </c>
      <c r="M1915" s="320">
        <v>65</v>
      </c>
      <c r="N1915" s="292">
        <f t="shared" si="227"/>
        <v>0.065</v>
      </c>
      <c r="O1915" s="308">
        <f t="shared" si="223"/>
        <v>0.26</v>
      </c>
    </row>
    <row r="1916" spans="1:15" ht="22.5">
      <c r="A1916" s="15" t="s">
        <v>587</v>
      </c>
      <c r="B1916" s="280" t="s">
        <v>9</v>
      </c>
      <c r="C1916" s="320">
        <v>1</v>
      </c>
      <c r="D1916" s="320">
        <v>55</v>
      </c>
      <c r="E1916" s="292">
        <f t="shared" si="224"/>
        <v>0.055</v>
      </c>
      <c r="F1916" s="320">
        <v>2</v>
      </c>
      <c r="G1916" s="320">
        <v>55</v>
      </c>
      <c r="H1916" s="292">
        <f t="shared" si="225"/>
        <v>0.11</v>
      </c>
      <c r="I1916" s="320">
        <v>1</v>
      </c>
      <c r="J1916" s="320">
        <v>55</v>
      </c>
      <c r="K1916" s="292">
        <f t="shared" si="226"/>
        <v>0.055</v>
      </c>
      <c r="L1916" s="320"/>
      <c r="M1916" s="320"/>
      <c r="N1916" s="292">
        <f t="shared" si="227"/>
        <v>0</v>
      </c>
      <c r="O1916" s="308">
        <f t="shared" si="223"/>
        <v>0.22</v>
      </c>
    </row>
    <row r="1917" spans="1:15" ht="12.75">
      <c r="A1917" s="15" t="s">
        <v>588</v>
      </c>
      <c r="B1917" s="280" t="s">
        <v>9</v>
      </c>
      <c r="C1917" s="320">
        <v>1</v>
      </c>
      <c r="D1917" s="320">
        <v>15</v>
      </c>
      <c r="E1917" s="292">
        <f t="shared" si="224"/>
        <v>0.015</v>
      </c>
      <c r="F1917" s="320">
        <v>2</v>
      </c>
      <c r="G1917" s="320">
        <v>15</v>
      </c>
      <c r="H1917" s="292">
        <f t="shared" si="225"/>
        <v>0.03</v>
      </c>
      <c r="I1917" s="320">
        <v>1</v>
      </c>
      <c r="J1917" s="320">
        <v>15</v>
      </c>
      <c r="K1917" s="292">
        <f t="shared" si="226"/>
        <v>0.015</v>
      </c>
      <c r="L1917" s="320">
        <v>1</v>
      </c>
      <c r="M1917" s="320">
        <v>15</v>
      </c>
      <c r="N1917" s="292">
        <f t="shared" si="227"/>
        <v>0.015</v>
      </c>
      <c r="O1917" s="308">
        <f t="shared" si="223"/>
        <v>0.075</v>
      </c>
    </row>
    <row r="1918" spans="1:15" ht="22.5">
      <c r="A1918" s="15" t="s">
        <v>589</v>
      </c>
      <c r="B1918" s="280" t="s">
        <v>9</v>
      </c>
      <c r="C1918" s="320">
        <v>1</v>
      </c>
      <c r="D1918" s="320">
        <v>20</v>
      </c>
      <c r="E1918" s="292">
        <f t="shared" si="224"/>
        <v>0.02</v>
      </c>
      <c r="F1918" s="320">
        <v>1</v>
      </c>
      <c r="G1918" s="320">
        <v>20</v>
      </c>
      <c r="H1918" s="292">
        <f t="shared" si="225"/>
        <v>0.02</v>
      </c>
      <c r="I1918" s="320">
        <v>1</v>
      </c>
      <c r="J1918" s="320">
        <v>20</v>
      </c>
      <c r="K1918" s="292">
        <f t="shared" si="226"/>
        <v>0.02</v>
      </c>
      <c r="L1918" s="320">
        <v>1</v>
      </c>
      <c r="M1918" s="320">
        <v>20</v>
      </c>
      <c r="N1918" s="292">
        <f t="shared" si="227"/>
        <v>0.02</v>
      </c>
      <c r="O1918" s="308">
        <f t="shared" si="223"/>
        <v>0.08</v>
      </c>
    </row>
    <row r="1919" spans="1:15" ht="12.75">
      <c r="A1919" s="16" t="s">
        <v>16</v>
      </c>
      <c r="B1919" s="280" t="s">
        <v>9</v>
      </c>
      <c r="C1919" s="320">
        <v>2</v>
      </c>
      <c r="D1919" s="320">
        <v>85</v>
      </c>
      <c r="E1919" s="292">
        <f t="shared" si="224"/>
        <v>0.17</v>
      </c>
      <c r="F1919" s="320"/>
      <c r="G1919" s="320"/>
      <c r="H1919" s="292">
        <f t="shared" si="225"/>
        <v>0</v>
      </c>
      <c r="I1919" s="320">
        <v>6</v>
      </c>
      <c r="J1919" s="320">
        <v>85</v>
      </c>
      <c r="K1919" s="292">
        <f t="shared" si="226"/>
        <v>0.51</v>
      </c>
      <c r="L1919" s="320"/>
      <c r="M1919" s="320"/>
      <c r="N1919" s="292">
        <f t="shared" si="227"/>
        <v>0</v>
      </c>
      <c r="O1919" s="308">
        <f t="shared" si="223"/>
        <v>0.68</v>
      </c>
    </row>
    <row r="1920" spans="1:15" ht="12.75">
      <c r="A1920" s="16" t="s">
        <v>18</v>
      </c>
      <c r="B1920" s="280" t="s">
        <v>9</v>
      </c>
      <c r="C1920" s="320">
        <v>40</v>
      </c>
      <c r="D1920" s="320">
        <v>12</v>
      </c>
      <c r="E1920" s="292">
        <f t="shared" si="224"/>
        <v>0.48</v>
      </c>
      <c r="F1920" s="320">
        <v>40</v>
      </c>
      <c r="G1920" s="320">
        <v>12</v>
      </c>
      <c r="H1920" s="292">
        <f t="shared" si="225"/>
        <v>0.48</v>
      </c>
      <c r="I1920" s="320">
        <v>20</v>
      </c>
      <c r="J1920" s="320">
        <v>12</v>
      </c>
      <c r="K1920" s="292">
        <f t="shared" si="226"/>
        <v>0.24</v>
      </c>
      <c r="L1920" s="320">
        <v>40</v>
      </c>
      <c r="M1920" s="320">
        <v>12</v>
      </c>
      <c r="N1920" s="292">
        <f t="shared" si="227"/>
        <v>0.48</v>
      </c>
      <c r="O1920" s="308">
        <f t="shared" si="223"/>
        <v>1.68</v>
      </c>
    </row>
    <row r="1921" spans="1:15" ht="12.75">
      <c r="A1921" s="16" t="s">
        <v>631</v>
      </c>
      <c r="B1921" s="280" t="s">
        <v>446</v>
      </c>
      <c r="C1921" s="320"/>
      <c r="D1921" s="320"/>
      <c r="E1921" s="322">
        <f t="shared" si="224"/>
        <v>0</v>
      </c>
      <c r="F1921" s="320"/>
      <c r="G1921" s="320"/>
      <c r="H1921" s="292">
        <f t="shared" si="225"/>
        <v>0</v>
      </c>
      <c r="I1921" s="320"/>
      <c r="J1921" s="320"/>
      <c r="K1921" s="292">
        <f t="shared" si="226"/>
        <v>0</v>
      </c>
      <c r="L1921" s="325"/>
      <c r="M1921" s="325"/>
      <c r="N1921" s="324">
        <f t="shared" si="227"/>
        <v>0</v>
      </c>
      <c r="O1921" s="308">
        <f t="shared" si="223"/>
        <v>0</v>
      </c>
    </row>
    <row r="1922" spans="1:15" ht="12.75">
      <c r="A1922" s="16" t="s">
        <v>590</v>
      </c>
      <c r="B1922" s="280" t="s">
        <v>9</v>
      </c>
      <c r="C1922" s="320"/>
      <c r="D1922" s="320"/>
      <c r="E1922" s="322">
        <f t="shared" si="224"/>
        <v>0</v>
      </c>
      <c r="F1922" s="320">
        <v>6</v>
      </c>
      <c r="G1922" s="320">
        <v>450</v>
      </c>
      <c r="H1922" s="292">
        <f t="shared" si="225"/>
        <v>2.7</v>
      </c>
      <c r="I1922" s="320"/>
      <c r="J1922" s="320"/>
      <c r="K1922" s="324">
        <f t="shared" si="226"/>
        <v>0</v>
      </c>
      <c r="L1922" s="325"/>
      <c r="M1922" s="325"/>
      <c r="N1922" s="324">
        <f t="shared" si="227"/>
        <v>0</v>
      </c>
      <c r="O1922" s="308">
        <f t="shared" si="223"/>
        <v>2.7</v>
      </c>
    </row>
    <row r="1923" spans="1:15" ht="12.75">
      <c r="A1923" s="16" t="s">
        <v>591</v>
      </c>
      <c r="B1923" s="280" t="s">
        <v>9</v>
      </c>
      <c r="C1923" s="320"/>
      <c r="D1923" s="320"/>
      <c r="E1923" s="322">
        <f t="shared" si="224"/>
        <v>0</v>
      </c>
      <c r="F1923" s="320"/>
      <c r="G1923" s="320"/>
      <c r="H1923" s="292">
        <f t="shared" si="225"/>
        <v>0</v>
      </c>
      <c r="I1923" s="320">
        <v>5</v>
      </c>
      <c r="J1923" s="320">
        <v>55</v>
      </c>
      <c r="K1923" s="324">
        <f t="shared" si="226"/>
        <v>0.275</v>
      </c>
      <c r="L1923" s="325"/>
      <c r="M1923" s="325"/>
      <c r="N1923" s="324">
        <f t="shared" si="227"/>
        <v>0</v>
      </c>
      <c r="O1923" s="308">
        <f t="shared" si="223"/>
        <v>0.275</v>
      </c>
    </row>
    <row r="1924" spans="1:15" ht="12.75">
      <c r="A1924" s="52" t="s">
        <v>592</v>
      </c>
      <c r="B1924" s="167" t="s">
        <v>9</v>
      </c>
      <c r="C1924" s="320"/>
      <c r="D1924" s="320"/>
      <c r="E1924" s="322">
        <f t="shared" si="224"/>
        <v>0</v>
      </c>
      <c r="F1924" s="16">
        <v>30</v>
      </c>
      <c r="G1924" s="16">
        <v>30</v>
      </c>
      <c r="H1924" s="292">
        <f t="shared" si="225"/>
        <v>0.9</v>
      </c>
      <c r="I1924" s="16"/>
      <c r="J1924" s="16"/>
      <c r="K1924" s="324">
        <f t="shared" si="226"/>
        <v>0</v>
      </c>
      <c r="L1924" s="156"/>
      <c r="M1924" s="156"/>
      <c r="N1924" s="324">
        <f t="shared" si="227"/>
        <v>0</v>
      </c>
      <c r="O1924" s="308">
        <f t="shared" si="223"/>
        <v>0.9</v>
      </c>
    </row>
    <row r="1925" spans="1:15" ht="12.75">
      <c r="A1925" s="52" t="s">
        <v>593</v>
      </c>
      <c r="B1925" s="6" t="s">
        <v>9</v>
      </c>
      <c r="C1925" s="320"/>
      <c r="D1925" s="320"/>
      <c r="E1925" s="322">
        <f t="shared" si="224"/>
        <v>0</v>
      </c>
      <c r="F1925" s="16">
        <v>30</v>
      </c>
      <c r="G1925" s="16">
        <v>25</v>
      </c>
      <c r="H1925" s="292">
        <f t="shared" si="225"/>
        <v>0.75</v>
      </c>
      <c r="I1925" s="16"/>
      <c r="J1925" s="16"/>
      <c r="K1925" s="324">
        <f t="shared" si="226"/>
        <v>0</v>
      </c>
      <c r="L1925" s="156"/>
      <c r="M1925" s="156"/>
      <c r="N1925" s="324">
        <f t="shared" si="227"/>
        <v>0</v>
      </c>
      <c r="O1925" s="308">
        <f t="shared" si="223"/>
        <v>0.75</v>
      </c>
    </row>
    <row r="1926" spans="1:15" ht="12.75">
      <c r="A1926" s="52" t="s">
        <v>13</v>
      </c>
      <c r="B1926" s="6" t="s">
        <v>9</v>
      </c>
      <c r="C1926" s="297">
        <v>3</v>
      </c>
      <c r="D1926" s="297">
        <v>120</v>
      </c>
      <c r="E1926" s="313">
        <f t="shared" si="224"/>
        <v>0.36</v>
      </c>
      <c r="F1926" s="52">
        <v>2</v>
      </c>
      <c r="G1926" s="52">
        <v>120</v>
      </c>
      <c r="H1926" s="292">
        <f t="shared" si="225"/>
        <v>0.24</v>
      </c>
      <c r="I1926" s="52"/>
      <c r="J1926" s="52"/>
      <c r="K1926" s="324">
        <f t="shared" si="226"/>
        <v>0</v>
      </c>
      <c r="L1926" s="52"/>
      <c r="M1926" s="52"/>
      <c r="N1926" s="324">
        <f t="shared" si="227"/>
        <v>0</v>
      </c>
      <c r="O1926" s="308">
        <f t="shared" si="223"/>
        <v>0.6</v>
      </c>
    </row>
    <row r="1927" spans="1:15" ht="22.5">
      <c r="A1927" s="52" t="s">
        <v>594</v>
      </c>
      <c r="B1927" s="6" t="s">
        <v>9</v>
      </c>
      <c r="C1927" s="297">
        <v>5</v>
      </c>
      <c r="D1927" s="297">
        <v>5</v>
      </c>
      <c r="E1927" s="313">
        <f t="shared" si="224"/>
        <v>0.025</v>
      </c>
      <c r="F1927" s="52">
        <v>6</v>
      </c>
      <c r="G1927" s="52">
        <v>5</v>
      </c>
      <c r="H1927" s="292">
        <f t="shared" si="225"/>
        <v>0.03</v>
      </c>
      <c r="I1927" s="52">
        <v>5</v>
      </c>
      <c r="J1927" s="52">
        <v>5</v>
      </c>
      <c r="K1927" s="326">
        <f t="shared" si="226"/>
        <v>0.025</v>
      </c>
      <c r="L1927" s="52">
        <v>6</v>
      </c>
      <c r="M1927" s="52">
        <v>5</v>
      </c>
      <c r="N1927" s="324">
        <f t="shared" si="227"/>
        <v>0.03</v>
      </c>
      <c r="O1927" s="308">
        <f t="shared" si="223"/>
        <v>0.11</v>
      </c>
    </row>
    <row r="1928" spans="1:15" ht="22.5">
      <c r="A1928" s="52" t="s">
        <v>595</v>
      </c>
      <c r="B1928" s="6" t="s">
        <v>596</v>
      </c>
      <c r="C1928" s="297">
        <v>9</v>
      </c>
      <c r="D1928" s="297">
        <v>25</v>
      </c>
      <c r="E1928" s="313">
        <f t="shared" si="224"/>
        <v>0.225</v>
      </c>
      <c r="F1928" s="52">
        <v>9</v>
      </c>
      <c r="G1928" s="52">
        <v>25</v>
      </c>
      <c r="H1928" s="292">
        <f t="shared" si="225"/>
        <v>0.225</v>
      </c>
      <c r="I1928" s="52">
        <v>6</v>
      </c>
      <c r="J1928" s="52">
        <v>25</v>
      </c>
      <c r="K1928" s="326">
        <f t="shared" si="226"/>
        <v>0.15</v>
      </c>
      <c r="L1928" s="52">
        <v>9</v>
      </c>
      <c r="M1928" s="52">
        <v>25</v>
      </c>
      <c r="N1928" s="326">
        <f t="shared" si="227"/>
        <v>0.225</v>
      </c>
      <c r="O1928" s="308">
        <f t="shared" si="223"/>
        <v>0.825</v>
      </c>
    </row>
    <row r="1929" spans="1:15" ht="12.75">
      <c r="A1929" s="52" t="s">
        <v>597</v>
      </c>
      <c r="B1929" s="6" t="s">
        <v>596</v>
      </c>
      <c r="C1929" s="297">
        <v>16</v>
      </c>
      <c r="D1929" s="297">
        <v>25</v>
      </c>
      <c r="E1929" s="313">
        <f t="shared" si="224"/>
        <v>0.4</v>
      </c>
      <c r="F1929" s="52">
        <v>16</v>
      </c>
      <c r="G1929" s="52">
        <v>25</v>
      </c>
      <c r="H1929" s="292">
        <f t="shared" si="225"/>
        <v>0.4</v>
      </c>
      <c r="I1929" s="52">
        <v>2</v>
      </c>
      <c r="J1929" s="52">
        <v>25</v>
      </c>
      <c r="K1929" s="326">
        <f t="shared" si="226"/>
        <v>0.05</v>
      </c>
      <c r="L1929" s="52">
        <v>16</v>
      </c>
      <c r="M1929" s="52">
        <v>25</v>
      </c>
      <c r="N1929" s="324">
        <f t="shared" si="227"/>
        <v>0.4</v>
      </c>
      <c r="O1929" s="308">
        <f t="shared" si="223"/>
        <v>1.25</v>
      </c>
    </row>
    <row r="1930" spans="1:15" ht="12.75">
      <c r="A1930" s="52" t="s">
        <v>598</v>
      </c>
      <c r="B1930" s="6" t="s">
        <v>596</v>
      </c>
      <c r="C1930" s="297">
        <v>16</v>
      </c>
      <c r="D1930" s="297">
        <v>15</v>
      </c>
      <c r="E1930" s="313">
        <f t="shared" si="224"/>
        <v>0.24</v>
      </c>
      <c r="F1930" s="52">
        <v>16</v>
      </c>
      <c r="G1930" s="52">
        <v>15</v>
      </c>
      <c r="H1930" s="292">
        <f t="shared" si="225"/>
        <v>0.24</v>
      </c>
      <c r="I1930" s="52">
        <v>2</v>
      </c>
      <c r="J1930" s="52">
        <v>15</v>
      </c>
      <c r="K1930" s="326">
        <f t="shared" si="226"/>
        <v>0.03</v>
      </c>
      <c r="L1930" s="52">
        <v>16</v>
      </c>
      <c r="M1930" s="52">
        <v>15</v>
      </c>
      <c r="N1930" s="326">
        <f t="shared" si="227"/>
        <v>0.24</v>
      </c>
      <c r="O1930" s="308">
        <f t="shared" si="223"/>
        <v>0.75</v>
      </c>
    </row>
    <row r="1931" spans="1:15" ht="22.5">
      <c r="A1931" s="52" t="s">
        <v>599</v>
      </c>
      <c r="B1931" s="6" t="s">
        <v>9</v>
      </c>
      <c r="C1931" s="297">
        <v>2</v>
      </c>
      <c r="D1931" s="297">
        <v>95</v>
      </c>
      <c r="E1931" s="313">
        <f t="shared" si="224"/>
        <v>0.19</v>
      </c>
      <c r="F1931" s="52"/>
      <c r="G1931" s="52"/>
      <c r="H1931" s="292">
        <f t="shared" si="225"/>
        <v>0</v>
      </c>
      <c r="I1931" s="52"/>
      <c r="J1931" s="52"/>
      <c r="K1931" s="324">
        <f t="shared" si="226"/>
        <v>0</v>
      </c>
      <c r="L1931" s="52"/>
      <c r="M1931" s="52"/>
      <c r="N1931" s="324">
        <f t="shared" si="227"/>
        <v>0</v>
      </c>
      <c r="O1931" s="308">
        <f t="shared" si="223"/>
        <v>0.19</v>
      </c>
    </row>
    <row r="1932" spans="1:15" ht="33.75">
      <c r="A1932" s="52" t="s">
        <v>600</v>
      </c>
      <c r="B1932" s="6" t="s">
        <v>9</v>
      </c>
      <c r="C1932" s="297">
        <v>5</v>
      </c>
      <c r="D1932" s="297">
        <v>10</v>
      </c>
      <c r="E1932" s="313">
        <f t="shared" si="224"/>
        <v>0.05</v>
      </c>
      <c r="F1932" s="52">
        <v>6</v>
      </c>
      <c r="G1932" s="52">
        <v>10</v>
      </c>
      <c r="H1932" s="292">
        <f t="shared" si="225"/>
        <v>0.06</v>
      </c>
      <c r="I1932" s="52">
        <v>5</v>
      </c>
      <c r="J1932" s="52">
        <v>10</v>
      </c>
      <c r="K1932" s="326">
        <f t="shared" si="226"/>
        <v>0.05</v>
      </c>
      <c r="L1932" s="52">
        <v>6</v>
      </c>
      <c r="M1932" s="52">
        <v>10</v>
      </c>
      <c r="N1932" s="326">
        <f t="shared" si="227"/>
        <v>0.06</v>
      </c>
      <c r="O1932" s="308">
        <f t="shared" si="223"/>
        <v>0.22</v>
      </c>
    </row>
    <row r="1933" spans="1:15" ht="12.75">
      <c r="A1933" s="52" t="s">
        <v>626</v>
      </c>
      <c r="B1933" s="6" t="s">
        <v>9</v>
      </c>
      <c r="C1933" s="297">
        <v>1</v>
      </c>
      <c r="D1933" s="297">
        <v>400</v>
      </c>
      <c r="E1933" s="313">
        <f t="shared" si="224"/>
        <v>0.4</v>
      </c>
      <c r="F1933" s="52">
        <v>1</v>
      </c>
      <c r="G1933" s="52">
        <v>400</v>
      </c>
      <c r="H1933" s="292">
        <f t="shared" si="225"/>
        <v>0.4</v>
      </c>
      <c r="I1933" s="52"/>
      <c r="J1933" s="52"/>
      <c r="K1933" s="324">
        <f t="shared" si="226"/>
        <v>0</v>
      </c>
      <c r="L1933" s="52">
        <v>1</v>
      </c>
      <c r="M1933" s="52">
        <v>400</v>
      </c>
      <c r="N1933" s="324">
        <f t="shared" si="227"/>
        <v>0.4</v>
      </c>
      <c r="O1933" s="308">
        <f t="shared" si="223"/>
        <v>1.2000000000000002</v>
      </c>
    </row>
    <row r="1934" spans="1:15" ht="12.75">
      <c r="A1934" s="52" t="s">
        <v>602</v>
      </c>
      <c r="B1934" s="6" t="s">
        <v>9</v>
      </c>
      <c r="C1934" s="297">
        <v>4</v>
      </c>
      <c r="D1934" s="297">
        <v>95</v>
      </c>
      <c r="E1934" s="313">
        <f t="shared" si="224"/>
        <v>0.38</v>
      </c>
      <c r="F1934" s="52"/>
      <c r="G1934" s="52"/>
      <c r="H1934" s="292">
        <f t="shared" si="225"/>
        <v>0</v>
      </c>
      <c r="I1934" s="52">
        <v>4</v>
      </c>
      <c r="J1934" s="52">
        <v>95</v>
      </c>
      <c r="K1934" s="324">
        <f t="shared" si="226"/>
        <v>0.38</v>
      </c>
      <c r="L1934" s="52"/>
      <c r="M1934" s="52"/>
      <c r="N1934" s="324">
        <f t="shared" si="227"/>
        <v>0</v>
      </c>
      <c r="O1934" s="308">
        <f t="shared" si="223"/>
        <v>0.76</v>
      </c>
    </row>
    <row r="1935" spans="1:15" ht="31.5">
      <c r="A1935" s="1" t="s">
        <v>20</v>
      </c>
      <c r="B1935" s="6" t="s">
        <v>1</v>
      </c>
      <c r="C1935" s="327"/>
      <c r="D1935" s="327"/>
      <c r="E1935" s="286">
        <f>SUM(E1911:E1934)</f>
        <v>4.062999999999999</v>
      </c>
      <c r="F1935" s="157"/>
      <c r="G1935" s="157"/>
      <c r="H1935" s="286">
        <f>SUM(H1911:H1934)</f>
        <v>7.008000000000001</v>
      </c>
      <c r="I1935" s="157"/>
      <c r="J1935" s="157"/>
      <c r="K1935" s="286">
        <f>SUM(K1911:K1934)</f>
        <v>2.06</v>
      </c>
      <c r="L1935" s="286"/>
      <c r="M1935" s="286"/>
      <c r="N1935" s="286">
        <f>SUM(N1911:N1934)</f>
        <v>2.923</v>
      </c>
      <c r="O1935" s="286">
        <f>SUM(O1911:O1934)</f>
        <v>16.054000000000002</v>
      </c>
    </row>
    <row r="1936" spans="1:15" ht="12.75">
      <c r="A1936" s="280" t="s">
        <v>604</v>
      </c>
      <c r="B1936" s="280" t="s">
        <v>22</v>
      </c>
      <c r="C1936" s="282"/>
      <c r="D1936" s="282"/>
      <c r="E1936" s="316">
        <f>E1854+E1856+E1866+E1868+E1870+E1877+E1883+E1885+E1895+E1899+E1909+E1935</f>
        <v>437.34670200000005</v>
      </c>
      <c r="F1936" s="316"/>
      <c r="G1936" s="316"/>
      <c r="H1936" s="316">
        <f>H1854+H1856+H1866+H1868+H1870+H1877+H1883+H1885+H1895+H1899+H1909+H1935</f>
        <v>195.11863000000002</v>
      </c>
      <c r="I1936" s="316"/>
      <c r="J1936" s="316"/>
      <c r="K1936" s="316">
        <f>K1854+K1856+K1866+K1868+K1870+K1877+K1883+K1885+K1895+K1899+K1909+K1935</f>
        <v>216.659752</v>
      </c>
      <c r="L1936" s="316"/>
      <c r="M1936" s="316"/>
      <c r="N1936" s="316">
        <f>N1854+N1856+N1866+N1868+N1870+N1877+N1883+N1885+N1895+N1899+N1909+N1935</f>
        <v>400.06616999999994</v>
      </c>
      <c r="O1936" s="316">
        <f>O1854+O1856+O1866+O1868+O1870+O1877+O1883+O1885+O1895+O1899+O1909+O1935</f>
        <v>1249.1912539999998</v>
      </c>
    </row>
    <row r="1937" spans="1:15" ht="12.75">
      <c r="A1937" s="158"/>
      <c r="B1937" s="158"/>
      <c r="C1937" s="158"/>
      <c r="D1937" s="158"/>
      <c r="E1937" s="158"/>
      <c r="F1937" s="158"/>
      <c r="G1937" s="158"/>
      <c r="H1937" s="158"/>
      <c r="I1937" s="158"/>
      <c r="J1937" s="158"/>
      <c r="K1937" s="158"/>
      <c r="L1937" s="158"/>
      <c r="M1937" s="158"/>
      <c r="N1937" s="158"/>
      <c r="O1937" s="158"/>
    </row>
    <row r="1938" spans="1:15" ht="12.75">
      <c r="A1938" s="349" t="s">
        <v>605</v>
      </c>
      <c r="B1938" s="350"/>
      <c r="C1938" s="350"/>
      <c r="D1938" s="350"/>
      <c r="E1938" s="350"/>
      <c r="F1938" s="350"/>
      <c r="G1938" s="350"/>
      <c r="H1938" s="350"/>
      <c r="I1938" s="350"/>
      <c r="J1938" s="350"/>
      <c r="K1938" s="350"/>
      <c r="L1938" s="350"/>
      <c r="M1938" s="350"/>
      <c r="N1938" s="350"/>
      <c r="O1938" s="351"/>
    </row>
    <row r="1939" spans="1:15" ht="12.75">
      <c r="A1939" s="333"/>
      <c r="B1939" s="329"/>
      <c r="C1939" s="329"/>
      <c r="D1939" s="329"/>
      <c r="E1939" s="329"/>
      <c r="F1939" s="329"/>
      <c r="G1939" s="329"/>
      <c r="H1939" s="329"/>
      <c r="I1939" s="329"/>
      <c r="J1939" s="329"/>
      <c r="K1939" s="329"/>
      <c r="L1939" s="329"/>
      <c r="M1939" s="329"/>
      <c r="N1939" s="329"/>
      <c r="O1939" s="329"/>
    </row>
    <row r="1940" spans="1:15" ht="12.75">
      <c r="A1940" s="328" t="s">
        <v>606</v>
      </c>
      <c r="B1940" s="280" t="s">
        <v>22</v>
      </c>
      <c r="C1940" s="329"/>
      <c r="D1940" s="329"/>
      <c r="E1940" s="329"/>
      <c r="F1940" s="329"/>
      <c r="G1940" s="329"/>
      <c r="H1940" s="329"/>
      <c r="I1940" s="329"/>
      <c r="J1940" s="329"/>
      <c r="K1940" s="308">
        <v>300</v>
      </c>
      <c r="L1940" s="329"/>
      <c r="M1940" s="329"/>
      <c r="N1940" s="308"/>
      <c r="O1940" s="308">
        <f>E1940+H1940+K1940+N1940</f>
        <v>300</v>
      </c>
    </row>
    <row r="1941" spans="1:15" ht="12.75">
      <c r="A1941" s="328" t="s">
        <v>607</v>
      </c>
      <c r="B1941" s="280" t="s">
        <v>22</v>
      </c>
      <c r="C1941" s="329"/>
      <c r="D1941" s="329"/>
      <c r="E1941" s="308"/>
      <c r="F1941" s="329"/>
      <c r="G1941" s="329"/>
      <c r="H1941" s="308">
        <v>50</v>
      </c>
      <c r="I1941" s="329"/>
      <c r="J1941" s="329"/>
      <c r="K1941" s="308">
        <v>70</v>
      </c>
      <c r="L1941" s="329"/>
      <c r="M1941" s="329"/>
      <c r="N1941" s="308"/>
      <c r="O1941" s="308">
        <f>E1941+H1941+K1941+N1941</f>
        <v>120</v>
      </c>
    </row>
    <row r="1942" spans="1:15" ht="12.75">
      <c r="A1942" s="104" t="s">
        <v>608</v>
      </c>
      <c r="B1942" s="280" t="s">
        <v>22</v>
      </c>
      <c r="C1942" s="104"/>
      <c r="D1942" s="104"/>
      <c r="E1942" s="292"/>
      <c r="F1942" s="292"/>
      <c r="G1942" s="292"/>
      <c r="H1942" s="292"/>
      <c r="I1942" s="292"/>
      <c r="J1942" s="292"/>
      <c r="K1942" s="292"/>
      <c r="L1942" s="292"/>
      <c r="M1942" s="292"/>
      <c r="N1942" s="292"/>
      <c r="O1942" s="308">
        <f>E1942+H1942+K1942+N1942</f>
        <v>0</v>
      </c>
    </row>
    <row r="1943" spans="1:15" ht="21">
      <c r="A1943" s="167" t="s">
        <v>28</v>
      </c>
      <c r="B1943" s="167" t="s">
        <v>1</v>
      </c>
      <c r="C1943" s="52"/>
      <c r="D1943" s="52"/>
      <c r="E1943" s="302">
        <f>SUM(E1941:E1942)</f>
        <v>0</v>
      </c>
      <c r="F1943" s="313"/>
      <c r="G1943" s="313"/>
      <c r="H1943" s="302">
        <f>SUM(H1940:H1942)</f>
        <v>50</v>
      </c>
      <c r="I1943" s="313"/>
      <c r="J1943" s="313"/>
      <c r="K1943" s="302">
        <f>SUM(K1940:K1942)</f>
        <v>370</v>
      </c>
      <c r="L1943" s="302"/>
      <c r="M1943" s="302"/>
      <c r="N1943" s="302">
        <f>SUM(N1940:N1942)</f>
        <v>0</v>
      </c>
      <c r="O1943" s="286">
        <f>SUM(O1940:O1942)</f>
        <v>420</v>
      </c>
    </row>
    <row r="1944" spans="1:15" ht="12.75">
      <c r="A1944" s="352" t="s">
        <v>609</v>
      </c>
      <c r="B1944" s="353"/>
      <c r="C1944" s="353"/>
      <c r="D1944" s="353"/>
      <c r="E1944" s="353"/>
      <c r="F1944" s="353"/>
      <c r="G1944" s="353"/>
      <c r="H1944" s="353"/>
      <c r="I1944" s="353"/>
      <c r="J1944" s="353"/>
      <c r="K1944" s="353"/>
      <c r="L1944" s="353"/>
      <c r="M1944" s="353"/>
      <c r="N1944" s="353"/>
      <c r="O1944" s="354"/>
    </row>
    <row r="1945" spans="1:15" ht="22.5">
      <c r="A1945" s="52" t="s">
        <v>30</v>
      </c>
      <c r="B1945" s="167" t="s">
        <v>22</v>
      </c>
      <c r="C1945" s="167"/>
      <c r="D1945" s="168"/>
      <c r="E1945" s="302">
        <v>1.769</v>
      </c>
      <c r="F1945" s="302"/>
      <c r="G1945" s="302"/>
      <c r="H1945" s="302">
        <v>1.77</v>
      </c>
      <c r="I1945" s="302"/>
      <c r="J1945" s="302"/>
      <c r="K1945" s="302">
        <v>1.769</v>
      </c>
      <c r="L1945" s="302"/>
      <c r="M1945" s="302"/>
      <c r="N1945" s="302">
        <v>1.77</v>
      </c>
      <c r="O1945" s="316">
        <f aca="true" t="shared" si="228" ref="O1945:O1950">E1945+H1945+K1945+N1945</f>
        <v>7.077999999999999</v>
      </c>
    </row>
    <row r="1946" spans="1:15" ht="45">
      <c r="A1946" s="52" t="s">
        <v>31</v>
      </c>
      <c r="B1946" s="167" t="s">
        <v>32</v>
      </c>
      <c r="C1946" s="167"/>
      <c r="D1946" s="167"/>
      <c r="E1946" s="302">
        <v>2.1</v>
      </c>
      <c r="F1946" s="313"/>
      <c r="G1946" s="313"/>
      <c r="H1946" s="302">
        <v>2.1</v>
      </c>
      <c r="I1946" s="313"/>
      <c r="J1946" s="313"/>
      <c r="K1946" s="315">
        <v>2.1</v>
      </c>
      <c r="L1946" s="330"/>
      <c r="M1946" s="330"/>
      <c r="N1946" s="315">
        <v>2.1</v>
      </c>
      <c r="O1946" s="316">
        <f t="shared" si="228"/>
        <v>8.4</v>
      </c>
    </row>
    <row r="1947" spans="1:15" ht="112.5">
      <c r="A1947" s="52" t="s">
        <v>610</v>
      </c>
      <c r="B1947" s="167" t="s">
        <v>22</v>
      </c>
      <c r="C1947" s="167"/>
      <c r="D1947" s="167"/>
      <c r="E1947" s="302">
        <v>6</v>
      </c>
      <c r="F1947" s="313"/>
      <c r="G1947" s="313"/>
      <c r="H1947" s="302">
        <v>6</v>
      </c>
      <c r="I1947" s="302"/>
      <c r="J1947" s="302"/>
      <c r="K1947" s="302">
        <v>6</v>
      </c>
      <c r="L1947" s="302"/>
      <c r="M1947" s="302"/>
      <c r="N1947" s="302">
        <v>6</v>
      </c>
      <c r="O1947" s="316">
        <f t="shared" si="228"/>
        <v>24</v>
      </c>
    </row>
    <row r="1948" spans="1:15" ht="45">
      <c r="A1948" s="52" t="s">
        <v>38</v>
      </c>
      <c r="B1948" s="167" t="s">
        <v>22</v>
      </c>
      <c r="C1948" s="167"/>
      <c r="D1948" s="167"/>
      <c r="E1948" s="302">
        <v>3.75</v>
      </c>
      <c r="F1948" s="302"/>
      <c r="G1948" s="302"/>
      <c r="H1948" s="302">
        <v>3.75</v>
      </c>
      <c r="I1948" s="302"/>
      <c r="J1948" s="302"/>
      <c r="K1948" s="302">
        <v>3.75</v>
      </c>
      <c r="L1948" s="302"/>
      <c r="M1948" s="302"/>
      <c r="N1948" s="302">
        <v>3.75</v>
      </c>
      <c r="O1948" s="316">
        <f t="shared" si="228"/>
        <v>15</v>
      </c>
    </row>
    <row r="1949" spans="1:15" ht="22.5">
      <c r="A1949" s="52" t="s">
        <v>613</v>
      </c>
      <c r="B1949" s="167" t="s">
        <v>612</v>
      </c>
      <c r="C1949" s="167"/>
      <c r="D1949" s="167"/>
      <c r="E1949" s="302">
        <v>3</v>
      </c>
      <c r="F1949" s="302"/>
      <c r="G1949" s="302"/>
      <c r="H1949" s="302"/>
      <c r="I1949" s="302"/>
      <c r="J1949" s="302"/>
      <c r="K1949" s="302">
        <v>2.57</v>
      </c>
      <c r="L1949" s="302"/>
      <c r="M1949" s="302"/>
      <c r="N1949" s="302"/>
      <c r="O1949" s="316">
        <f t="shared" si="228"/>
        <v>5.57</v>
      </c>
    </row>
    <row r="1950" spans="1:15" ht="45">
      <c r="A1950" s="52" t="s">
        <v>614</v>
      </c>
      <c r="B1950" s="167" t="s">
        <v>1</v>
      </c>
      <c r="C1950" s="167"/>
      <c r="D1950" s="167"/>
      <c r="E1950" s="302">
        <v>0.525</v>
      </c>
      <c r="F1950" s="302"/>
      <c r="G1950" s="302"/>
      <c r="H1950" s="302">
        <v>0.525</v>
      </c>
      <c r="I1950" s="302"/>
      <c r="J1950" s="302"/>
      <c r="K1950" s="302">
        <v>0.525</v>
      </c>
      <c r="L1950" s="302"/>
      <c r="M1950" s="302"/>
      <c r="N1950" s="302">
        <v>0.525</v>
      </c>
      <c r="O1950" s="316">
        <f t="shared" si="228"/>
        <v>2.1</v>
      </c>
    </row>
    <row r="1951" spans="1:15" ht="21.75">
      <c r="A1951" s="331" t="s">
        <v>616</v>
      </c>
      <c r="B1951" s="280" t="s">
        <v>1</v>
      </c>
      <c r="C1951" s="282"/>
      <c r="D1951" s="282"/>
      <c r="E1951" s="316">
        <f>SUM(E1945:E1950)</f>
        <v>17.144</v>
      </c>
      <c r="F1951" s="316"/>
      <c r="G1951" s="316"/>
      <c r="H1951" s="316">
        <f>SUM(H1945:H1950)</f>
        <v>14.145000000000001</v>
      </c>
      <c r="I1951" s="316"/>
      <c r="J1951" s="316"/>
      <c r="K1951" s="316">
        <f>SUM(K1945:K1950)</f>
        <v>16.714</v>
      </c>
      <c r="L1951" s="316"/>
      <c r="M1951" s="316"/>
      <c r="N1951" s="316">
        <f>SUM(N1945:N1950)</f>
        <v>14.145000000000001</v>
      </c>
      <c r="O1951" s="316">
        <f>SUM(O1945:O1950)</f>
        <v>62.148</v>
      </c>
    </row>
    <row r="1952" spans="1:15" ht="12.75">
      <c r="A1952" s="158"/>
      <c r="B1952" s="158"/>
      <c r="C1952" s="158"/>
      <c r="D1952" s="158"/>
      <c r="E1952" s="158"/>
      <c r="F1952" s="158"/>
      <c r="G1952" s="158"/>
      <c r="H1952" s="158"/>
      <c r="I1952" s="158"/>
      <c r="J1952" s="158"/>
      <c r="K1952" s="158"/>
      <c r="L1952" s="158"/>
      <c r="M1952" s="158"/>
      <c r="N1952" s="158"/>
      <c r="O1952" s="158"/>
    </row>
    <row r="1953" spans="1:15" ht="12.75">
      <c r="A1953" s="355" t="s">
        <v>617</v>
      </c>
      <c r="B1953" s="356"/>
      <c r="C1953" s="357"/>
      <c r="D1953" s="158"/>
      <c r="E1953" s="316">
        <f>E1936+E1943+E1951</f>
        <v>454.49070200000006</v>
      </c>
      <c r="F1953" s="341"/>
      <c r="G1953" s="341"/>
      <c r="H1953" s="316">
        <f>H1936+H1943+H1951</f>
        <v>259.26363000000003</v>
      </c>
      <c r="I1953" s="341"/>
      <c r="J1953" s="341"/>
      <c r="K1953" s="316">
        <f>K1936+K1943+K1951</f>
        <v>603.373752</v>
      </c>
      <c r="L1953" s="341"/>
      <c r="M1953" s="341"/>
      <c r="N1953" s="316">
        <f>N1936+N1943+N1951</f>
        <v>414.2111699999999</v>
      </c>
      <c r="O1953" s="316">
        <f>O1936+O1943+O1951</f>
        <v>1731.3392539999998</v>
      </c>
    </row>
    <row r="1954" spans="1:15" ht="12.75">
      <c r="A1954" s="342"/>
      <c r="B1954" s="342"/>
      <c r="C1954" s="342"/>
      <c r="D1954" s="334"/>
      <c r="E1954" s="343"/>
      <c r="F1954" s="345"/>
      <c r="G1954" s="345"/>
      <c r="H1954" s="343"/>
      <c r="I1954" s="345"/>
      <c r="J1954" s="345"/>
      <c r="K1954" s="343"/>
      <c r="L1954" s="345"/>
      <c r="M1954" s="345"/>
      <c r="N1954" s="343"/>
      <c r="O1954" s="343"/>
    </row>
    <row r="1955" spans="1:15" ht="12.75">
      <c r="A1955" s="342"/>
      <c r="B1955" s="342"/>
      <c r="C1955" s="342"/>
      <c r="D1955" s="334"/>
      <c r="E1955" s="343"/>
      <c r="F1955" s="345"/>
      <c r="G1955" s="345"/>
      <c r="H1955" s="343"/>
      <c r="I1955" s="345"/>
      <c r="J1955" s="345"/>
      <c r="K1955" s="343"/>
      <c r="L1955" s="345"/>
      <c r="M1955" s="345"/>
      <c r="N1955" s="343"/>
      <c r="O1955" s="343"/>
    </row>
    <row r="1956" spans="1:15" ht="12.75">
      <c r="A1956" s="342"/>
      <c r="B1956" s="342"/>
      <c r="C1956" s="342"/>
      <c r="D1956" s="334"/>
      <c r="E1956" s="343"/>
      <c r="F1956" s="345"/>
      <c r="G1956" s="345"/>
      <c r="H1956" s="343"/>
      <c r="I1956" s="345"/>
      <c r="J1956" s="345"/>
      <c r="K1956" s="343"/>
      <c r="L1956" s="345"/>
      <c r="M1956" s="345"/>
      <c r="N1956" s="343"/>
      <c r="O1956" s="343"/>
    </row>
    <row r="1957" spans="1:15" ht="12.75">
      <c r="A1957" s="342"/>
      <c r="B1957" s="342"/>
      <c r="C1957" s="342"/>
      <c r="D1957" s="334"/>
      <c r="E1957" s="343"/>
      <c r="F1957" s="345"/>
      <c r="G1957" s="345"/>
      <c r="H1957" s="343"/>
      <c r="I1957" s="345"/>
      <c r="J1957" s="345"/>
      <c r="K1957" s="343"/>
      <c r="L1957" s="345"/>
      <c r="M1957" s="345"/>
      <c r="N1957" s="343"/>
      <c r="O1957" s="343"/>
    </row>
    <row r="1958" spans="1:15" ht="12.75">
      <c r="A1958" s="342"/>
      <c r="B1958" s="342"/>
      <c r="C1958" s="342"/>
      <c r="D1958" s="334"/>
      <c r="E1958" s="343"/>
      <c r="F1958" s="345"/>
      <c r="G1958" s="345"/>
      <c r="H1958" s="343"/>
      <c r="I1958" s="345"/>
      <c r="J1958" s="345"/>
      <c r="K1958" s="343"/>
      <c r="L1958" s="345"/>
      <c r="M1958" s="345"/>
      <c r="N1958" s="343"/>
      <c r="O1958" s="343"/>
    </row>
    <row r="1959" spans="1:15" ht="12.75">
      <c r="A1959" s="342"/>
      <c r="B1959" s="342"/>
      <c r="C1959" s="342"/>
      <c r="D1959" s="334"/>
      <c r="E1959" s="343"/>
      <c r="F1959" s="345"/>
      <c r="G1959" s="345"/>
      <c r="H1959" s="343"/>
      <c r="I1959" s="345"/>
      <c r="J1959" s="345"/>
      <c r="K1959" s="343"/>
      <c r="L1959" s="345"/>
      <c r="M1959" s="345"/>
      <c r="N1959" s="343"/>
      <c r="O1959" s="343"/>
    </row>
    <row r="1960" spans="1:15" ht="12.75">
      <c r="A1960" s="342"/>
      <c r="B1960" s="342"/>
      <c r="C1960" s="342"/>
      <c r="D1960" s="334"/>
      <c r="E1960" s="343"/>
      <c r="F1960" s="345"/>
      <c r="G1960" s="345"/>
      <c r="H1960" s="343"/>
      <c r="I1960" s="345"/>
      <c r="J1960" s="345"/>
      <c r="K1960" s="343"/>
      <c r="L1960" s="345"/>
      <c r="M1960" s="345"/>
      <c r="N1960" s="343"/>
      <c r="O1960" s="343"/>
    </row>
    <row r="1961" spans="1:15" ht="12.75">
      <c r="A1961" s="342"/>
      <c r="B1961" s="342"/>
      <c r="C1961" s="342"/>
      <c r="D1961" s="334"/>
      <c r="E1961" s="343"/>
      <c r="F1961" s="345"/>
      <c r="G1961" s="345"/>
      <c r="H1961" s="343"/>
      <c r="I1961" s="345"/>
      <c r="J1961" s="345"/>
      <c r="K1961" s="343"/>
      <c r="L1961" s="345"/>
      <c r="M1961" s="345"/>
      <c r="N1961" s="343"/>
      <c r="O1961" s="343"/>
    </row>
    <row r="1962" spans="1:15" ht="12.75">
      <c r="A1962" s="342"/>
      <c r="B1962" s="342"/>
      <c r="C1962" s="342"/>
      <c r="D1962" s="334"/>
      <c r="E1962" s="343"/>
      <c r="F1962" s="345"/>
      <c r="G1962" s="345"/>
      <c r="H1962" s="343"/>
      <c r="I1962" s="345"/>
      <c r="J1962" s="345"/>
      <c r="K1962" s="343"/>
      <c r="L1962" s="345"/>
      <c r="M1962" s="345"/>
      <c r="N1962" s="343"/>
      <c r="O1962" s="343"/>
    </row>
    <row r="1963" spans="1:15" ht="12.75">
      <c r="A1963" s="342"/>
      <c r="B1963" s="342"/>
      <c r="C1963" s="342"/>
      <c r="D1963" s="334"/>
      <c r="E1963" s="343"/>
      <c r="F1963" s="345"/>
      <c r="G1963" s="345"/>
      <c r="H1963" s="343"/>
      <c r="I1963" s="345"/>
      <c r="J1963" s="345"/>
      <c r="K1963" s="343"/>
      <c r="L1963" s="345"/>
      <c r="M1963" s="345"/>
      <c r="N1963" s="343"/>
      <c r="O1963" s="343"/>
    </row>
    <row r="1964" spans="1:15" ht="12.75">
      <c r="A1964" s="346"/>
      <c r="B1964" s="334"/>
      <c r="C1964" s="334"/>
      <c r="D1964" s="334"/>
      <c r="E1964" s="343"/>
      <c r="F1964" s="343"/>
      <c r="G1964" s="343"/>
      <c r="H1964" s="343"/>
      <c r="I1964" s="343"/>
      <c r="J1964" s="343"/>
      <c r="K1964" s="343"/>
      <c r="L1964" s="343"/>
      <c r="M1964" s="343"/>
      <c r="N1964" s="343"/>
      <c r="O1964" s="343"/>
    </row>
    <row r="1965" spans="1:15" ht="12.75">
      <c r="A1965" s="346"/>
      <c r="B1965" s="334"/>
      <c r="C1965" s="334"/>
      <c r="D1965" s="334"/>
      <c r="E1965" s="343"/>
      <c r="F1965" s="343"/>
      <c r="G1965" s="343"/>
      <c r="H1965" s="343"/>
      <c r="I1965" s="343"/>
      <c r="J1965" s="343"/>
      <c r="K1965" s="343"/>
      <c r="L1965" s="343"/>
      <c r="M1965" s="343"/>
      <c r="N1965" s="343"/>
      <c r="O1965" s="343"/>
    </row>
    <row r="1966" spans="1:15" ht="12.75">
      <c r="A1966" s="373" t="s">
        <v>676</v>
      </c>
      <c r="B1966" s="373"/>
      <c r="C1966" s="373"/>
      <c r="D1966" s="373"/>
      <c r="E1966" s="373"/>
      <c r="F1966" s="373"/>
      <c r="G1966" s="373"/>
      <c r="H1966" s="373"/>
      <c r="I1966" s="373"/>
      <c r="J1966" s="373"/>
      <c r="K1966" s="373"/>
      <c r="L1966" s="373"/>
      <c r="M1966" s="373"/>
      <c r="N1966" s="373"/>
      <c r="O1966" s="373"/>
    </row>
    <row r="1967" spans="1:15" ht="12.75">
      <c r="A1967" s="340"/>
      <c r="B1967" s="340"/>
      <c r="C1967" s="340"/>
      <c r="D1967" s="340"/>
      <c r="E1967" s="340"/>
      <c r="F1967" s="340"/>
      <c r="G1967" s="340"/>
      <c r="H1967" s="340"/>
      <c r="I1967" s="340"/>
      <c r="J1967" s="340"/>
      <c r="K1967" s="340"/>
      <c r="L1967" s="340"/>
      <c r="M1967" s="340"/>
      <c r="N1967" s="340"/>
      <c r="O1967" s="340"/>
    </row>
    <row r="1968" spans="1:15" ht="52.5">
      <c r="A1968" s="276" t="s">
        <v>43</v>
      </c>
      <c r="B1968" s="276" t="s">
        <v>44</v>
      </c>
      <c r="C1968" s="367" t="s">
        <v>45</v>
      </c>
      <c r="D1968" s="368"/>
      <c r="E1968" s="368"/>
      <c r="F1968" s="368"/>
      <c r="G1968" s="368"/>
      <c r="H1968" s="368"/>
      <c r="I1968" s="368"/>
      <c r="J1968" s="368"/>
      <c r="K1968" s="368"/>
      <c r="L1968" s="368"/>
      <c r="M1968" s="368"/>
      <c r="N1968" s="369"/>
      <c r="O1968" s="130" t="s">
        <v>46</v>
      </c>
    </row>
    <row r="1969" spans="1:15" ht="12.75">
      <c r="A1969" s="277"/>
      <c r="B1969" s="277"/>
      <c r="C1969" s="367" t="s">
        <v>47</v>
      </c>
      <c r="D1969" s="368"/>
      <c r="E1969" s="368"/>
      <c r="F1969" s="367" t="s">
        <v>48</v>
      </c>
      <c r="G1969" s="368"/>
      <c r="H1969" s="368"/>
      <c r="I1969" s="367" t="s">
        <v>49</v>
      </c>
      <c r="J1969" s="368"/>
      <c r="K1969" s="368"/>
      <c r="L1969" s="367" t="s">
        <v>50</v>
      </c>
      <c r="M1969" s="368"/>
      <c r="N1969" s="369"/>
      <c r="O1969" s="130"/>
    </row>
    <row r="1970" spans="1:15" ht="21">
      <c r="A1970" s="278"/>
      <c r="B1970" s="278"/>
      <c r="C1970" s="277" t="s">
        <v>51</v>
      </c>
      <c r="D1970" s="277" t="s">
        <v>52</v>
      </c>
      <c r="E1970" s="277" t="s">
        <v>53</v>
      </c>
      <c r="F1970" s="277" t="s">
        <v>51</v>
      </c>
      <c r="G1970" s="277" t="s">
        <v>54</v>
      </c>
      <c r="H1970" s="277" t="s">
        <v>53</v>
      </c>
      <c r="I1970" s="277" t="s">
        <v>51</v>
      </c>
      <c r="J1970" s="277" t="s">
        <v>54</v>
      </c>
      <c r="K1970" s="277" t="s">
        <v>53</v>
      </c>
      <c r="L1970" s="130" t="s">
        <v>51</v>
      </c>
      <c r="M1970" s="130" t="s">
        <v>54</v>
      </c>
      <c r="N1970" s="130" t="s">
        <v>53</v>
      </c>
      <c r="O1970" s="132"/>
    </row>
    <row r="1971" spans="1:15" ht="12.75">
      <c r="A1971" s="359" t="s">
        <v>55</v>
      </c>
      <c r="B1971" s="360"/>
      <c r="C1971" s="360"/>
      <c r="D1971" s="360"/>
      <c r="E1971" s="360"/>
      <c r="F1971" s="360"/>
      <c r="G1971" s="360"/>
      <c r="H1971" s="360"/>
      <c r="I1971" s="360"/>
      <c r="J1971" s="360"/>
      <c r="K1971" s="360"/>
      <c r="L1971" s="360"/>
      <c r="M1971" s="360"/>
      <c r="N1971" s="360"/>
      <c r="O1971" s="361"/>
    </row>
    <row r="1972" spans="1:15" ht="12.75">
      <c r="A1972" s="349" t="s">
        <v>56</v>
      </c>
      <c r="B1972" s="350"/>
      <c r="C1972" s="350"/>
      <c r="D1972" s="350"/>
      <c r="E1972" s="350"/>
      <c r="F1972" s="350"/>
      <c r="G1972" s="350"/>
      <c r="H1972" s="350"/>
      <c r="I1972" s="350"/>
      <c r="J1972" s="350"/>
      <c r="K1972" s="350"/>
      <c r="L1972" s="350"/>
      <c r="M1972" s="350"/>
      <c r="N1972" s="350"/>
      <c r="O1972" s="351"/>
    </row>
    <row r="1973" spans="1:15" ht="12.75">
      <c r="A1973" s="279"/>
      <c r="B1973" s="280"/>
      <c r="C1973" s="104"/>
      <c r="D1973" s="104"/>
      <c r="E1973" s="281"/>
      <c r="F1973" s="104"/>
      <c r="G1973" s="104"/>
      <c r="H1973" s="282"/>
      <c r="I1973" s="158"/>
      <c r="J1973" s="158"/>
      <c r="K1973" s="282"/>
      <c r="L1973" s="283"/>
      <c r="M1973" s="283"/>
      <c r="N1973" s="284"/>
      <c r="O1973" s="284"/>
    </row>
    <row r="1974" spans="1:15" ht="12.75">
      <c r="A1974" s="285" t="s">
        <v>545</v>
      </c>
      <c r="B1974" s="285"/>
      <c r="C1974" s="157"/>
      <c r="D1974" s="157"/>
      <c r="E1974" s="286">
        <v>22</v>
      </c>
      <c r="F1974" s="157"/>
      <c r="G1974" s="157"/>
      <c r="H1974" s="286">
        <v>28</v>
      </c>
      <c r="I1974" s="157"/>
      <c r="J1974" s="157"/>
      <c r="K1974" s="286">
        <v>10</v>
      </c>
      <c r="L1974" s="287"/>
      <c r="M1974" s="287"/>
      <c r="N1974" s="286">
        <v>22</v>
      </c>
      <c r="O1974" s="288">
        <f>SUM(E1974,H1974,K1974,N1974)</f>
        <v>82</v>
      </c>
    </row>
    <row r="1975" spans="1:15" ht="12.75">
      <c r="A1975" s="285"/>
      <c r="B1975" s="285"/>
      <c r="C1975" s="157"/>
      <c r="D1975" s="157"/>
      <c r="E1975" s="286"/>
      <c r="F1975" s="157"/>
      <c r="G1975" s="157"/>
      <c r="H1975" s="286"/>
      <c r="I1975" s="157"/>
      <c r="J1975" s="157"/>
      <c r="K1975" s="286"/>
      <c r="L1975" s="289"/>
      <c r="M1975" s="289"/>
      <c r="N1975" s="286"/>
      <c r="O1975" s="332"/>
    </row>
    <row r="1976" spans="1:15" ht="22.5">
      <c r="A1976" s="290" t="s">
        <v>57</v>
      </c>
      <c r="B1976" s="291" t="s">
        <v>58</v>
      </c>
      <c r="C1976" s="159">
        <v>2.45</v>
      </c>
      <c r="D1976" s="159">
        <v>250</v>
      </c>
      <c r="E1976" s="292">
        <f>(C1976*D1976)/1000</f>
        <v>0.6125</v>
      </c>
      <c r="F1976" s="159"/>
      <c r="G1976" s="159"/>
      <c r="H1976" s="292">
        <f>(F1976*G1976)/1000</f>
        <v>0</v>
      </c>
      <c r="I1976" s="159"/>
      <c r="J1976" s="159"/>
      <c r="K1976" s="292">
        <f>(I1976*J1976)/1000</f>
        <v>0</v>
      </c>
      <c r="L1976" s="293">
        <v>6</v>
      </c>
      <c r="M1976" s="293">
        <v>250</v>
      </c>
      <c r="N1976" s="292">
        <f>(L1976*M1976)/1000</f>
        <v>1.5</v>
      </c>
      <c r="O1976" s="288">
        <f>SUM(E1976,H1976,K1976,N1976)</f>
        <v>2.1125</v>
      </c>
    </row>
    <row r="1977" spans="1:15" ht="12.75">
      <c r="A1977" s="290"/>
      <c r="B1977" s="291"/>
      <c r="C1977" s="159"/>
      <c r="D1977" s="159"/>
      <c r="E1977" s="281"/>
      <c r="F1977" s="159"/>
      <c r="G1977" s="159"/>
      <c r="H1977" s="281"/>
      <c r="I1977" s="159"/>
      <c r="J1977" s="159"/>
      <c r="K1977" s="281"/>
      <c r="L1977" s="293"/>
      <c r="M1977" s="293"/>
      <c r="N1977" s="281"/>
      <c r="O1977" s="288"/>
    </row>
    <row r="1978" spans="1:15" ht="12.75">
      <c r="A1978" s="279" t="s">
        <v>546</v>
      </c>
      <c r="B1978" s="291" t="s">
        <v>58</v>
      </c>
      <c r="C1978" s="158"/>
      <c r="D1978" s="158"/>
      <c r="E1978" s="292">
        <f aca="true" t="shared" si="229" ref="E1978:E1984">(C1978*D1978)/1000</f>
        <v>0</v>
      </c>
      <c r="F1978" s="158"/>
      <c r="G1978" s="158"/>
      <c r="H1978" s="292">
        <f aca="true" t="shared" si="230" ref="H1978:H1984">(F1978*G1978)/1000</f>
        <v>0</v>
      </c>
      <c r="I1978" s="158"/>
      <c r="J1978" s="158"/>
      <c r="K1978" s="292">
        <f aca="true" t="shared" si="231" ref="K1978:K1984">(I1978*J1978)/1000</f>
        <v>0</v>
      </c>
      <c r="L1978" s="158"/>
      <c r="M1978" s="158"/>
      <c r="N1978" s="292">
        <f aca="true" t="shared" si="232" ref="N1978:N1984">(L1978*M1978)/1000</f>
        <v>0</v>
      </c>
      <c r="O1978" s="288">
        <f aca="true" t="shared" si="233" ref="O1978:O1984">SUM(E1978,H1978,K1978,N1978)</f>
        <v>0</v>
      </c>
    </row>
    <row r="1979" spans="1:15" ht="12.75">
      <c r="A1979" s="279" t="s">
        <v>547</v>
      </c>
      <c r="B1979" s="291" t="s">
        <v>58</v>
      </c>
      <c r="C1979" s="158"/>
      <c r="D1979" s="158"/>
      <c r="E1979" s="292">
        <f t="shared" si="229"/>
        <v>0</v>
      </c>
      <c r="F1979" s="158"/>
      <c r="G1979" s="158"/>
      <c r="H1979" s="292">
        <f t="shared" si="230"/>
        <v>0</v>
      </c>
      <c r="I1979" s="158"/>
      <c r="J1979" s="158"/>
      <c r="K1979" s="292">
        <f t="shared" si="231"/>
        <v>0</v>
      </c>
      <c r="L1979" s="158"/>
      <c r="M1979" s="158"/>
      <c r="N1979" s="292">
        <f t="shared" si="232"/>
        <v>0</v>
      </c>
      <c r="O1979" s="288">
        <f t="shared" si="233"/>
        <v>0</v>
      </c>
    </row>
    <row r="1980" spans="1:15" ht="12.75">
      <c r="A1980" s="279" t="s">
        <v>548</v>
      </c>
      <c r="B1980" s="291" t="s">
        <v>58</v>
      </c>
      <c r="C1980" s="158"/>
      <c r="D1980" s="158"/>
      <c r="E1980" s="292">
        <f t="shared" si="229"/>
        <v>0</v>
      </c>
      <c r="F1980" s="158"/>
      <c r="G1980" s="158"/>
      <c r="H1980" s="292">
        <f t="shared" si="230"/>
        <v>0</v>
      </c>
      <c r="I1980" s="158"/>
      <c r="J1980" s="158"/>
      <c r="K1980" s="292">
        <f t="shared" si="231"/>
        <v>0</v>
      </c>
      <c r="L1980" s="158"/>
      <c r="M1980" s="158"/>
      <c r="N1980" s="292">
        <f t="shared" si="232"/>
        <v>0</v>
      </c>
      <c r="O1980" s="288">
        <f t="shared" si="233"/>
        <v>0</v>
      </c>
    </row>
    <row r="1981" spans="1:15" ht="12.75">
      <c r="A1981" s="279" t="s">
        <v>549</v>
      </c>
      <c r="B1981" s="291" t="s">
        <v>58</v>
      </c>
      <c r="C1981" s="158"/>
      <c r="D1981" s="158"/>
      <c r="E1981" s="292">
        <f t="shared" si="229"/>
        <v>0</v>
      </c>
      <c r="F1981" s="158"/>
      <c r="G1981" s="158"/>
      <c r="H1981" s="292">
        <f t="shared" si="230"/>
        <v>0</v>
      </c>
      <c r="I1981" s="158"/>
      <c r="J1981" s="158"/>
      <c r="K1981" s="292">
        <f t="shared" si="231"/>
        <v>0</v>
      </c>
      <c r="L1981" s="158"/>
      <c r="M1981" s="158"/>
      <c r="N1981" s="292">
        <f t="shared" si="232"/>
        <v>0</v>
      </c>
      <c r="O1981" s="288">
        <f t="shared" si="233"/>
        <v>0</v>
      </c>
    </row>
    <row r="1982" spans="1:15" ht="12.75">
      <c r="A1982" s="279" t="s">
        <v>550</v>
      </c>
      <c r="B1982" s="291" t="s">
        <v>58</v>
      </c>
      <c r="C1982" s="158"/>
      <c r="D1982" s="158"/>
      <c r="E1982" s="292">
        <f t="shared" si="229"/>
        <v>0</v>
      </c>
      <c r="F1982" s="158"/>
      <c r="G1982" s="158"/>
      <c r="H1982" s="292">
        <f t="shared" si="230"/>
        <v>0</v>
      </c>
      <c r="I1982" s="158"/>
      <c r="J1982" s="158"/>
      <c r="K1982" s="292">
        <f t="shared" si="231"/>
        <v>0</v>
      </c>
      <c r="L1982" s="158"/>
      <c r="M1982" s="158"/>
      <c r="N1982" s="292">
        <f t="shared" si="232"/>
        <v>0</v>
      </c>
      <c r="O1982" s="288">
        <f t="shared" si="233"/>
        <v>0</v>
      </c>
    </row>
    <row r="1983" spans="1:15" ht="12.75">
      <c r="A1983" s="279" t="s">
        <v>551</v>
      </c>
      <c r="B1983" s="291" t="s">
        <v>58</v>
      </c>
      <c r="C1983" s="158"/>
      <c r="D1983" s="158"/>
      <c r="E1983" s="292">
        <f t="shared" si="229"/>
        <v>0</v>
      </c>
      <c r="F1983" s="158"/>
      <c r="G1983" s="158"/>
      <c r="H1983" s="292">
        <f t="shared" si="230"/>
        <v>0</v>
      </c>
      <c r="I1983" s="158"/>
      <c r="J1983" s="158"/>
      <c r="K1983" s="292">
        <f t="shared" si="231"/>
        <v>0</v>
      </c>
      <c r="L1983" s="158"/>
      <c r="M1983" s="158"/>
      <c r="N1983" s="292">
        <f t="shared" si="232"/>
        <v>0</v>
      </c>
      <c r="O1983" s="288">
        <f t="shared" si="233"/>
        <v>0</v>
      </c>
    </row>
    <row r="1984" spans="1:15" ht="12.75">
      <c r="A1984" s="279" t="s">
        <v>552</v>
      </c>
      <c r="B1984" s="291" t="s">
        <v>58</v>
      </c>
      <c r="C1984" s="158"/>
      <c r="D1984" s="158"/>
      <c r="E1984" s="292">
        <f t="shared" si="229"/>
        <v>0</v>
      </c>
      <c r="F1984" s="158"/>
      <c r="G1984" s="158"/>
      <c r="H1984" s="292">
        <f t="shared" si="230"/>
        <v>0</v>
      </c>
      <c r="I1984" s="158"/>
      <c r="J1984" s="158"/>
      <c r="K1984" s="292">
        <f t="shared" si="231"/>
        <v>0</v>
      </c>
      <c r="L1984" s="158"/>
      <c r="M1984" s="158"/>
      <c r="N1984" s="292">
        <f t="shared" si="232"/>
        <v>0</v>
      </c>
      <c r="O1984" s="288">
        <f t="shared" si="233"/>
        <v>0</v>
      </c>
    </row>
    <row r="1985" spans="1:15" ht="12.75">
      <c r="A1985" s="279"/>
      <c r="B1985" s="291"/>
      <c r="C1985" s="16"/>
      <c r="D1985" s="16"/>
      <c r="E1985" s="281"/>
      <c r="F1985" s="16"/>
      <c r="G1985" s="16"/>
      <c r="H1985" s="281"/>
      <c r="I1985" s="16"/>
      <c r="J1985" s="16"/>
      <c r="K1985" s="281"/>
      <c r="L1985" s="16"/>
      <c r="M1985" s="16"/>
      <c r="N1985" s="281"/>
      <c r="O1985" s="288"/>
    </row>
    <row r="1986" spans="1:15" ht="12.75">
      <c r="A1986" s="285" t="s">
        <v>553</v>
      </c>
      <c r="B1986" s="157"/>
      <c r="C1986" s="157"/>
      <c r="D1986" s="157"/>
      <c r="E1986" s="286">
        <f>SUM(E1978:E1984)</f>
        <v>0</v>
      </c>
      <c r="F1986" s="157"/>
      <c r="G1986" s="157"/>
      <c r="H1986" s="286">
        <f>SUM(H1978:H1984)</f>
        <v>0</v>
      </c>
      <c r="I1986" s="157"/>
      <c r="J1986" s="157"/>
      <c r="K1986" s="286">
        <f>SUM(K1978:K1984)</f>
        <v>0</v>
      </c>
      <c r="L1986" s="157"/>
      <c r="M1986" s="157"/>
      <c r="N1986" s="286">
        <f>SUM(N1978:N1984)</f>
        <v>0</v>
      </c>
      <c r="O1986" s="288">
        <f>SUM(E1986,H1986,K1986,N1986)</f>
        <v>0</v>
      </c>
    </row>
    <row r="1987" spans="1:15" ht="12.75">
      <c r="A1987" s="285"/>
      <c r="B1987" s="157"/>
      <c r="C1987" s="157"/>
      <c r="D1987" s="157"/>
      <c r="E1987" s="285"/>
      <c r="F1987" s="157"/>
      <c r="G1987" s="157"/>
      <c r="H1987" s="285"/>
      <c r="I1987" s="157"/>
      <c r="J1987" s="157"/>
      <c r="K1987" s="285"/>
      <c r="L1987" s="157"/>
      <c r="M1987" s="157"/>
      <c r="N1987" s="285"/>
      <c r="O1987" s="294"/>
    </row>
    <row r="1988" spans="1:15" ht="12.75">
      <c r="A1988" s="296" t="s">
        <v>59</v>
      </c>
      <c r="B1988" s="167" t="s">
        <v>169</v>
      </c>
      <c r="C1988" s="297">
        <v>53</v>
      </c>
      <c r="D1988" s="297">
        <v>40</v>
      </c>
      <c r="E1988" s="292">
        <f>(C1988*D1988)/1000</f>
        <v>2.12</v>
      </c>
      <c r="F1988" s="297">
        <v>50</v>
      </c>
      <c r="G1988" s="297">
        <v>40</v>
      </c>
      <c r="H1988" s="292">
        <f>(F1988*G1988)/1000</f>
        <v>2</v>
      </c>
      <c r="I1988" s="297">
        <v>26</v>
      </c>
      <c r="J1988" s="297">
        <v>40</v>
      </c>
      <c r="K1988" s="292">
        <f>(I1988*J1988)/1000</f>
        <v>1.04</v>
      </c>
      <c r="L1988" s="298">
        <v>55</v>
      </c>
      <c r="M1988" s="299">
        <v>40</v>
      </c>
      <c r="N1988" s="292">
        <f>(L1988*M1988)/1000</f>
        <v>2.2</v>
      </c>
      <c r="O1988" s="288">
        <f>SUM(E1988,H1988,K1988,N1988)</f>
        <v>7.36</v>
      </c>
    </row>
    <row r="1989" spans="1:15" ht="12.75">
      <c r="A1989" s="296"/>
      <c r="B1989" s="167"/>
      <c r="C1989" s="52"/>
      <c r="D1989" s="52"/>
      <c r="E1989" s="281"/>
      <c r="F1989" s="52"/>
      <c r="G1989" s="52"/>
      <c r="H1989" s="281"/>
      <c r="I1989" s="52"/>
      <c r="J1989" s="52"/>
      <c r="K1989" s="281"/>
      <c r="L1989" s="155"/>
      <c r="M1989" s="155"/>
      <c r="N1989" s="300"/>
      <c r="O1989" s="301"/>
    </row>
    <row r="1990" spans="1:15" ht="21">
      <c r="A1990" s="167" t="s">
        <v>60</v>
      </c>
      <c r="B1990" s="167"/>
      <c r="C1990" s="52"/>
      <c r="D1990" s="52"/>
      <c r="E1990" s="302">
        <v>0.2</v>
      </c>
      <c r="F1990" s="303"/>
      <c r="G1990" s="303"/>
      <c r="H1990" s="302">
        <v>0.2</v>
      </c>
      <c r="I1990" s="303"/>
      <c r="J1990" s="303"/>
      <c r="K1990" s="302">
        <v>0.1</v>
      </c>
      <c r="L1990" s="304"/>
      <c r="M1990" s="304"/>
      <c r="N1990" s="304">
        <v>0.1</v>
      </c>
      <c r="O1990" s="305">
        <f>SUM(E1990,H1990,K1990,N1990)</f>
        <v>0.6</v>
      </c>
    </row>
    <row r="1991" spans="1:15" ht="12.75">
      <c r="A1991" s="362" t="s">
        <v>61</v>
      </c>
      <c r="B1991" s="363"/>
      <c r="C1991" s="363"/>
      <c r="D1991" s="364"/>
      <c r="E1991" s="158"/>
      <c r="F1991" s="158"/>
      <c r="G1991" s="158"/>
      <c r="H1991" s="158"/>
      <c r="I1991" s="158"/>
      <c r="J1991" s="158"/>
      <c r="K1991" s="158"/>
      <c r="L1991" s="158"/>
      <c r="M1991" s="158"/>
      <c r="N1991" s="158"/>
      <c r="O1991" s="158"/>
    </row>
    <row r="1992" spans="1:15" ht="22.5">
      <c r="A1992" s="52" t="s">
        <v>62</v>
      </c>
      <c r="B1992" s="167" t="s">
        <v>63</v>
      </c>
      <c r="C1992" s="297">
        <v>15.74</v>
      </c>
      <c r="D1992" s="297">
        <v>4.38</v>
      </c>
      <c r="E1992" s="302">
        <f>C1992*D1992</f>
        <v>68.9412</v>
      </c>
      <c r="F1992" s="297">
        <v>10.49</v>
      </c>
      <c r="G1992" s="297">
        <v>4.38</v>
      </c>
      <c r="H1992" s="302">
        <f>F1992*G1992</f>
        <v>45.9462</v>
      </c>
      <c r="I1992" s="297">
        <v>6.34</v>
      </c>
      <c r="J1992" s="297">
        <v>4.39</v>
      </c>
      <c r="K1992" s="302">
        <f>I1992*J1992</f>
        <v>27.832599999999996</v>
      </c>
      <c r="L1992" s="307">
        <v>19.9</v>
      </c>
      <c r="M1992" s="303">
        <v>4.37</v>
      </c>
      <c r="N1992" s="302">
        <f>L1992*M1992</f>
        <v>86.963</v>
      </c>
      <c r="O1992" s="308">
        <f>E1992+H1992+K1992+N1992</f>
        <v>229.68299999999996</v>
      </c>
    </row>
    <row r="1993" spans="1:15" ht="22.5">
      <c r="A1993" s="52" t="s">
        <v>64</v>
      </c>
      <c r="B1993" s="167" t="s">
        <v>65</v>
      </c>
      <c r="C1993" s="297">
        <v>64.13</v>
      </c>
      <c r="D1993" s="297">
        <v>2.222</v>
      </c>
      <c r="E1993" s="302">
        <f>C1993*D1993</f>
        <v>142.49686</v>
      </c>
      <c r="F1993" s="297">
        <v>12.1</v>
      </c>
      <c r="G1993" s="297">
        <v>2.222</v>
      </c>
      <c r="H1993" s="302">
        <f>F1993*G1993</f>
        <v>26.8862</v>
      </c>
      <c r="I1993" s="297"/>
      <c r="J1993" s="297"/>
      <c r="K1993" s="302">
        <f>I1993*J1993</f>
        <v>0</v>
      </c>
      <c r="L1993" s="307">
        <v>53.05</v>
      </c>
      <c r="M1993" s="303">
        <v>2.222</v>
      </c>
      <c r="N1993" s="302">
        <f>L1993*M1993</f>
        <v>117.8771</v>
      </c>
      <c r="O1993" s="308">
        <f>E1993+H1993+K1993+N1993</f>
        <v>287.26016</v>
      </c>
    </row>
    <row r="1994" spans="1:15" ht="45">
      <c r="A1994" s="52" t="s">
        <v>66</v>
      </c>
      <c r="B1994" s="167" t="s">
        <v>65</v>
      </c>
      <c r="C1994" s="297"/>
      <c r="D1994" s="297"/>
      <c r="E1994" s="302">
        <f>C1994*D1994</f>
        <v>0</v>
      </c>
      <c r="F1994" s="297"/>
      <c r="G1994" s="297"/>
      <c r="H1994" s="302">
        <f>F1994*G1994</f>
        <v>0</v>
      </c>
      <c r="I1994" s="297"/>
      <c r="J1994" s="297"/>
      <c r="K1994" s="302">
        <f>I1994*J1994</f>
        <v>0</v>
      </c>
      <c r="L1994" s="307"/>
      <c r="M1994" s="303"/>
      <c r="N1994" s="302">
        <f>L1994*M1994</f>
        <v>0</v>
      </c>
      <c r="O1994" s="308">
        <f>E1994+H1994+K1994+N1994</f>
        <v>0</v>
      </c>
    </row>
    <row r="1995" spans="1:15" ht="22.5">
      <c r="A1995" s="52" t="s">
        <v>67</v>
      </c>
      <c r="B1995" s="167" t="s">
        <v>32</v>
      </c>
      <c r="C1995" s="297">
        <v>93.95</v>
      </c>
      <c r="D1995" s="297">
        <v>0.03</v>
      </c>
      <c r="E1995" s="302">
        <f>C1995*D1995</f>
        <v>2.8185</v>
      </c>
      <c r="F1995" s="297">
        <v>93.95</v>
      </c>
      <c r="G1995" s="297">
        <v>0.03</v>
      </c>
      <c r="H1995" s="302">
        <f>F1995*G1995</f>
        <v>2.8185</v>
      </c>
      <c r="I1995" s="297">
        <v>93.95</v>
      </c>
      <c r="J1995" s="297">
        <v>0.03</v>
      </c>
      <c r="K1995" s="302">
        <f>I1995*J1995</f>
        <v>2.8185</v>
      </c>
      <c r="L1995" s="297">
        <v>93.95</v>
      </c>
      <c r="M1995" s="297">
        <v>0.029</v>
      </c>
      <c r="N1995" s="302">
        <f>L1995*M1995</f>
        <v>2.7245500000000002</v>
      </c>
      <c r="O1995" s="308">
        <f>E1995+H1995+K1995+N1995</f>
        <v>11.18005</v>
      </c>
    </row>
    <row r="1996" spans="1:15" ht="22.5">
      <c r="A1996" s="52" t="s">
        <v>68</v>
      </c>
      <c r="B1996" s="167" t="s">
        <v>32</v>
      </c>
      <c r="C1996" s="297"/>
      <c r="D1996" s="297"/>
      <c r="E1996" s="302">
        <f>C1996*D1996</f>
        <v>0</v>
      </c>
      <c r="F1996" s="297"/>
      <c r="G1996" s="297"/>
      <c r="H1996" s="302">
        <f>F1996*G1996</f>
        <v>0</v>
      </c>
      <c r="I1996" s="297"/>
      <c r="J1996" s="297">
        <v>0.0172</v>
      </c>
      <c r="K1996" s="302">
        <f>I1996*J1996</f>
        <v>0</v>
      </c>
      <c r="L1996" s="303"/>
      <c r="M1996" s="303">
        <v>0.017</v>
      </c>
      <c r="N1996" s="302">
        <f>L1996*M1996</f>
        <v>0</v>
      </c>
      <c r="O1996" s="308">
        <f>E1996+H1996+K1996+N1996</f>
        <v>0</v>
      </c>
    </row>
    <row r="1997" spans="1:15" ht="52.5">
      <c r="A1997" s="291" t="s">
        <v>69</v>
      </c>
      <c r="B1997" s="309" t="s">
        <v>1</v>
      </c>
      <c r="C1997" s="157"/>
      <c r="D1997" s="157"/>
      <c r="E1997" s="286">
        <f>E1992+E1993+E1994+E1995+E1996</f>
        <v>214.25656</v>
      </c>
      <c r="F1997" s="286"/>
      <c r="G1997" s="286"/>
      <c r="H1997" s="286">
        <f>H1992+H1993+H1994+H1995+H1996</f>
        <v>75.6509</v>
      </c>
      <c r="I1997" s="286"/>
      <c r="J1997" s="286"/>
      <c r="K1997" s="286">
        <f>K1992+K1993+K1994+K1995+K1996</f>
        <v>30.651099999999996</v>
      </c>
      <c r="L1997" s="286"/>
      <c r="M1997" s="286"/>
      <c r="N1997" s="286">
        <f>N1992+N1993+N1994+N1995+N1996</f>
        <v>207.56465</v>
      </c>
      <c r="O1997" s="286">
        <f>O1992+O1993+O1994+O1995+O1996</f>
        <v>528.12321</v>
      </c>
    </row>
    <row r="1998" spans="1:15" ht="12.75">
      <c r="A1998" s="352" t="s">
        <v>554</v>
      </c>
      <c r="B1998" s="365"/>
      <c r="C1998" s="365"/>
      <c r="D1998" s="365"/>
      <c r="E1998" s="365"/>
      <c r="F1998" s="365"/>
      <c r="G1998" s="365"/>
      <c r="H1998" s="365"/>
      <c r="I1998" s="365"/>
      <c r="J1998" s="365"/>
      <c r="K1998" s="365"/>
      <c r="L1998" s="365"/>
      <c r="M1998" s="365"/>
      <c r="N1998" s="365"/>
      <c r="O1998" s="366"/>
    </row>
    <row r="1999" spans="1:15" ht="12.7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</row>
    <row r="2000" spans="1:15" ht="12.75">
      <c r="A2000" s="167" t="s">
        <v>70</v>
      </c>
      <c r="B2000" s="167" t="s">
        <v>32</v>
      </c>
      <c r="C2000" s="297">
        <v>48</v>
      </c>
      <c r="D2000" s="297">
        <v>1.234</v>
      </c>
      <c r="E2000" s="302">
        <f>C2000*D2000</f>
        <v>59.232</v>
      </c>
      <c r="F2000" s="297">
        <v>7.524</v>
      </c>
      <c r="G2000" s="297">
        <v>1.23</v>
      </c>
      <c r="H2000" s="302">
        <f>F2000*G2000</f>
        <v>9.25452</v>
      </c>
      <c r="I2000" s="297"/>
      <c r="J2000" s="297"/>
      <c r="K2000" s="302">
        <f>I2000*J2000</f>
        <v>0</v>
      </c>
      <c r="L2000" s="307">
        <v>48</v>
      </c>
      <c r="M2000" s="303">
        <v>1.22</v>
      </c>
      <c r="N2000" s="302">
        <f>L2000*M2000</f>
        <v>58.56</v>
      </c>
      <c r="O2000" s="308">
        <f>E2000+H2000+K2000+N2000</f>
        <v>127.04652</v>
      </c>
    </row>
    <row r="2001" spans="1:15" ht="12.75">
      <c r="A2001" s="167" t="s">
        <v>71</v>
      </c>
      <c r="B2001" s="167" t="s">
        <v>141</v>
      </c>
      <c r="C2001" s="297">
        <v>132</v>
      </c>
      <c r="D2001" s="297">
        <v>3.905</v>
      </c>
      <c r="E2001" s="302">
        <f>C2001*D2001</f>
        <v>515.4599999999999</v>
      </c>
      <c r="F2001" s="297">
        <v>14.2</v>
      </c>
      <c r="G2001" s="297">
        <v>3.905</v>
      </c>
      <c r="H2001" s="302">
        <f>F2001*G2001</f>
        <v>55.45099999999999</v>
      </c>
      <c r="I2001" s="297"/>
      <c r="J2001" s="297"/>
      <c r="K2001" s="302">
        <f>I2001*J2001</f>
        <v>0</v>
      </c>
      <c r="L2001" s="307">
        <v>89.4</v>
      </c>
      <c r="M2001" s="303">
        <v>3.905</v>
      </c>
      <c r="N2001" s="302">
        <f>L2001*M2001</f>
        <v>349.107</v>
      </c>
      <c r="O2001" s="308">
        <f>E2001+H2001+K2001+N2001</f>
        <v>920.018</v>
      </c>
    </row>
    <row r="2002" spans="1:15" ht="12.75">
      <c r="A2002" s="167"/>
      <c r="B2002" s="167"/>
      <c r="C2002" s="297"/>
      <c r="D2002" s="297"/>
      <c r="E2002" s="302"/>
      <c r="F2002" s="297"/>
      <c r="G2002" s="297"/>
      <c r="H2002" s="302"/>
      <c r="I2002" s="297"/>
      <c r="J2002" s="297"/>
      <c r="K2002" s="302"/>
      <c r="L2002" s="307"/>
      <c r="M2002" s="307"/>
      <c r="N2002" s="302"/>
      <c r="O2002" s="308"/>
    </row>
    <row r="2003" spans="1:15" ht="21">
      <c r="A2003" s="167" t="s">
        <v>619</v>
      </c>
      <c r="B2003" s="167"/>
      <c r="C2003" s="297"/>
      <c r="D2003" s="297"/>
      <c r="E2003" s="302">
        <f>SUM(E2000:E2002)</f>
        <v>574.6919999999999</v>
      </c>
      <c r="F2003" s="297"/>
      <c r="G2003" s="297"/>
      <c r="H2003" s="302">
        <f>SUM(H2000:H2002)</f>
        <v>64.70551999999999</v>
      </c>
      <c r="I2003" s="297"/>
      <c r="J2003" s="297"/>
      <c r="K2003" s="302">
        <f>SUM(K2000:K2002)</f>
        <v>0</v>
      </c>
      <c r="L2003" s="307"/>
      <c r="M2003" s="307"/>
      <c r="N2003" s="302">
        <f>SUM(N2000:N2002)</f>
        <v>407.66700000000003</v>
      </c>
      <c r="O2003" s="308">
        <f>SUM(O2000:O2002)</f>
        <v>1047.0645200000001</v>
      </c>
    </row>
    <row r="2004" spans="1:15" ht="12.75">
      <c r="A2004" s="167"/>
      <c r="B2004" s="167"/>
      <c r="C2004" s="167"/>
      <c r="D2004" s="167"/>
      <c r="E2004" s="310"/>
      <c r="F2004" s="167"/>
      <c r="G2004" s="167"/>
      <c r="H2004" s="167"/>
      <c r="I2004" s="167"/>
      <c r="J2004" s="167"/>
      <c r="K2004" s="310"/>
      <c r="L2004" s="310"/>
      <c r="M2004" s="310"/>
      <c r="N2004" s="310"/>
      <c r="O2004" s="311"/>
    </row>
    <row r="2005" spans="1:15" ht="12.75">
      <c r="A2005" s="167" t="s">
        <v>560</v>
      </c>
      <c r="B2005" s="167" t="s">
        <v>561</v>
      </c>
      <c r="C2005" s="52"/>
      <c r="D2005" s="52"/>
      <c r="E2005" s="302">
        <v>20</v>
      </c>
      <c r="F2005" s="160"/>
      <c r="G2005" s="160"/>
      <c r="H2005" s="168"/>
      <c r="I2005" s="160"/>
      <c r="J2005" s="160"/>
      <c r="K2005" s="168"/>
      <c r="L2005" s="160"/>
      <c r="M2005" s="160"/>
      <c r="N2005" s="168"/>
      <c r="O2005" s="308">
        <f>E2005+H2005+K2005+N2005</f>
        <v>20</v>
      </c>
    </row>
    <row r="2006" spans="1:15" ht="12.75">
      <c r="A2006" s="167"/>
      <c r="B2006" s="167"/>
      <c r="C2006" s="52"/>
      <c r="D2006" s="52"/>
      <c r="E2006" s="302"/>
      <c r="F2006" s="52"/>
      <c r="G2006" s="52"/>
      <c r="H2006" s="52"/>
      <c r="I2006" s="52"/>
      <c r="J2006" s="52"/>
      <c r="K2006" s="52"/>
      <c r="L2006" s="52"/>
      <c r="M2006" s="52"/>
      <c r="N2006" s="52"/>
      <c r="O2006" s="316"/>
    </row>
    <row r="2007" spans="1:15" ht="21">
      <c r="A2007" s="167" t="s">
        <v>562</v>
      </c>
      <c r="B2007" s="167"/>
      <c r="C2007" s="167"/>
      <c r="D2007" s="167"/>
      <c r="E2007" s="310"/>
      <c r="F2007" s="167"/>
      <c r="G2007" s="167"/>
      <c r="H2007" s="310"/>
      <c r="I2007" s="167"/>
      <c r="J2007" s="167"/>
      <c r="K2007" s="310"/>
      <c r="L2007" s="310"/>
      <c r="M2007" s="310"/>
      <c r="N2007" s="310"/>
      <c r="O2007" s="157"/>
    </row>
    <row r="2008" spans="1:15" ht="12.75">
      <c r="A2008" s="52" t="s">
        <v>563</v>
      </c>
      <c r="B2008" s="167" t="s">
        <v>333</v>
      </c>
      <c r="C2008" s="297"/>
      <c r="D2008" s="297"/>
      <c r="E2008" s="292">
        <f aca="true" t="shared" si="234" ref="E2008:E2013">(C2008*D2008)/1000</f>
        <v>0</v>
      </c>
      <c r="F2008" s="297"/>
      <c r="G2008" s="297"/>
      <c r="H2008" s="292">
        <f aca="true" t="shared" si="235" ref="H2008:H2013">(F2008*G2008)/1000</f>
        <v>0</v>
      </c>
      <c r="I2008" s="297">
        <v>20</v>
      </c>
      <c r="J2008" s="297">
        <v>80</v>
      </c>
      <c r="K2008" s="292">
        <f aca="true" t="shared" si="236" ref="K2008:K2013">(I2008*J2008)/1000</f>
        <v>1.6</v>
      </c>
      <c r="L2008" s="298">
        <v>10</v>
      </c>
      <c r="M2008" s="298">
        <v>80</v>
      </c>
      <c r="N2008" s="292">
        <f aca="true" t="shared" si="237" ref="N2008:N2013">(L2008*M2008)/1000</f>
        <v>0.8</v>
      </c>
      <c r="O2008" s="308">
        <f aca="true" t="shared" si="238" ref="O2008:O2014">E2008+H2008+K2008+N2008</f>
        <v>2.4000000000000004</v>
      </c>
    </row>
    <row r="2009" spans="1:15" ht="12.75">
      <c r="A2009" s="52" t="s">
        <v>565</v>
      </c>
      <c r="B2009" s="167" t="s">
        <v>333</v>
      </c>
      <c r="C2009" s="297"/>
      <c r="D2009" s="297"/>
      <c r="E2009" s="292">
        <f t="shared" si="234"/>
        <v>0</v>
      </c>
      <c r="F2009" s="297">
        <v>5</v>
      </c>
      <c r="G2009" s="297">
        <v>100</v>
      </c>
      <c r="H2009" s="292">
        <f t="shared" si="235"/>
        <v>0.5</v>
      </c>
      <c r="I2009" s="297">
        <v>5</v>
      </c>
      <c r="J2009" s="297">
        <v>100</v>
      </c>
      <c r="K2009" s="292">
        <f t="shared" si="236"/>
        <v>0.5</v>
      </c>
      <c r="L2009" s="298"/>
      <c r="M2009" s="298"/>
      <c r="N2009" s="292">
        <f t="shared" si="237"/>
        <v>0</v>
      </c>
      <c r="O2009" s="308">
        <f t="shared" si="238"/>
        <v>1</v>
      </c>
    </row>
    <row r="2010" spans="1:15" ht="12.75">
      <c r="A2010" s="52" t="s">
        <v>566</v>
      </c>
      <c r="B2010" s="167" t="s">
        <v>365</v>
      </c>
      <c r="C2010" s="297"/>
      <c r="D2010" s="297"/>
      <c r="E2010" s="292">
        <f t="shared" si="234"/>
        <v>0</v>
      </c>
      <c r="F2010" s="297"/>
      <c r="G2010" s="297"/>
      <c r="H2010" s="292">
        <f t="shared" si="235"/>
        <v>0</v>
      </c>
      <c r="I2010" s="297"/>
      <c r="J2010" s="297"/>
      <c r="K2010" s="292">
        <f t="shared" si="236"/>
        <v>0</v>
      </c>
      <c r="L2010" s="298"/>
      <c r="M2010" s="298"/>
      <c r="N2010" s="292">
        <f t="shared" si="237"/>
        <v>0</v>
      </c>
      <c r="O2010" s="308">
        <f t="shared" si="238"/>
        <v>0</v>
      </c>
    </row>
    <row r="2011" spans="1:15" ht="12.75">
      <c r="A2011" s="52" t="s">
        <v>567</v>
      </c>
      <c r="B2011" s="167" t="s">
        <v>333</v>
      </c>
      <c r="C2011" s="297"/>
      <c r="D2011" s="297"/>
      <c r="E2011" s="292">
        <f t="shared" si="234"/>
        <v>0</v>
      </c>
      <c r="F2011" s="297"/>
      <c r="G2011" s="297"/>
      <c r="H2011" s="292">
        <f t="shared" si="235"/>
        <v>0</v>
      </c>
      <c r="I2011" s="297">
        <v>250</v>
      </c>
      <c r="J2011" s="297">
        <v>5</v>
      </c>
      <c r="K2011" s="292">
        <f t="shared" si="236"/>
        <v>1.25</v>
      </c>
      <c r="L2011" s="298"/>
      <c r="M2011" s="298"/>
      <c r="N2011" s="292">
        <f t="shared" si="237"/>
        <v>0</v>
      </c>
      <c r="O2011" s="308">
        <f t="shared" si="238"/>
        <v>1.25</v>
      </c>
    </row>
    <row r="2012" spans="1:15" ht="22.5">
      <c r="A2012" s="52" t="s">
        <v>194</v>
      </c>
      <c r="B2012" s="167" t="s">
        <v>193</v>
      </c>
      <c r="C2012" s="297"/>
      <c r="D2012" s="297"/>
      <c r="E2012" s="292">
        <f t="shared" si="234"/>
        <v>0</v>
      </c>
      <c r="F2012" s="297"/>
      <c r="G2012" s="297"/>
      <c r="H2012" s="292">
        <f t="shared" si="235"/>
        <v>0</v>
      </c>
      <c r="I2012" s="297"/>
      <c r="J2012" s="297"/>
      <c r="K2012" s="292">
        <f t="shared" si="236"/>
        <v>0</v>
      </c>
      <c r="L2012" s="298"/>
      <c r="M2012" s="298"/>
      <c r="N2012" s="292">
        <f t="shared" si="237"/>
        <v>0</v>
      </c>
      <c r="O2012" s="308">
        <f t="shared" si="238"/>
        <v>0</v>
      </c>
    </row>
    <row r="2013" spans="1:15" ht="12.75">
      <c r="A2013" s="52" t="s">
        <v>192</v>
      </c>
      <c r="B2013" s="167" t="s">
        <v>193</v>
      </c>
      <c r="C2013" s="297"/>
      <c r="D2013" s="297"/>
      <c r="E2013" s="292">
        <f t="shared" si="234"/>
        <v>0</v>
      </c>
      <c r="F2013" s="297"/>
      <c r="G2013" s="297"/>
      <c r="H2013" s="292">
        <f t="shared" si="235"/>
        <v>0</v>
      </c>
      <c r="I2013" s="297"/>
      <c r="J2013" s="297"/>
      <c r="K2013" s="292">
        <f t="shared" si="236"/>
        <v>0</v>
      </c>
      <c r="L2013" s="298"/>
      <c r="M2013" s="298"/>
      <c r="N2013" s="292">
        <f t="shared" si="237"/>
        <v>0</v>
      </c>
      <c r="O2013" s="308">
        <f t="shared" si="238"/>
        <v>0</v>
      </c>
    </row>
    <row r="2014" spans="1:15" ht="33.75">
      <c r="A2014" s="52" t="s">
        <v>569</v>
      </c>
      <c r="B2014" s="167" t="s">
        <v>561</v>
      </c>
      <c r="C2014" s="167"/>
      <c r="D2014" s="167"/>
      <c r="E2014" s="312">
        <v>5</v>
      </c>
      <c r="F2014" s="313"/>
      <c r="G2014" s="313"/>
      <c r="H2014" s="312">
        <v>5</v>
      </c>
      <c r="I2014" s="313"/>
      <c r="J2014" s="313"/>
      <c r="K2014" s="312"/>
      <c r="L2014" s="312"/>
      <c r="M2014" s="312"/>
      <c r="N2014" s="312">
        <v>5</v>
      </c>
      <c r="O2014" s="308">
        <f t="shared" si="238"/>
        <v>15</v>
      </c>
    </row>
    <row r="2015" spans="1:15" ht="32.25">
      <c r="A2015" s="314" t="s">
        <v>78</v>
      </c>
      <c r="B2015" s="309" t="s">
        <v>1</v>
      </c>
      <c r="C2015" s="309"/>
      <c r="D2015" s="309"/>
      <c r="E2015" s="315">
        <f>SUM(E2008:E2014)</f>
        <v>5</v>
      </c>
      <c r="F2015" s="315"/>
      <c r="G2015" s="315"/>
      <c r="H2015" s="315">
        <f>SUM(H2008:H2014)</f>
        <v>5.5</v>
      </c>
      <c r="I2015" s="315"/>
      <c r="J2015" s="315"/>
      <c r="K2015" s="315">
        <f>SUM(K2008:K2014)</f>
        <v>3.35</v>
      </c>
      <c r="L2015" s="315"/>
      <c r="M2015" s="315"/>
      <c r="N2015" s="315">
        <f>SUM(N2008:N2014)</f>
        <v>5.8</v>
      </c>
      <c r="O2015" s="315">
        <f>SUM(O2008:O2014)</f>
        <v>19.65</v>
      </c>
    </row>
    <row r="2016" spans="1:15" ht="21">
      <c r="A2016" s="1" t="s">
        <v>79</v>
      </c>
      <c r="B2016" s="167"/>
      <c r="C2016" s="158"/>
      <c r="D2016" s="158"/>
      <c r="E2016" s="158"/>
      <c r="F2016" s="158"/>
      <c r="G2016" s="158"/>
      <c r="H2016" s="158"/>
      <c r="I2016" s="158"/>
      <c r="J2016" s="158"/>
      <c r="K2016" s="158"/>
      <c r="L2016" s="158"/>
      <c r="M2016" s="158"/>
      <c r="N2016" s="158"/>
      <c r="O2016" s="157"/>
    </row>
    <row r="2017" spans="1:15" ht="33.75">
      <c r="A2017" s="143" t="s">
        <v>677</v>
      </c>
      <c r="B2017" s="167" t="s">
        <v>561</v>
      </c>
      <c r="C2017" s="158">
        <v>2</v>
      </c>
      <c r="D2017" s="158"/>
      <c r="E2017" s="316">
        <v>1.6</v>
      </c>
      <c r="F2017" s="158"/>
      <c r="G2017" s="158"/>
      <c r="H2017" s="158"/>
      <c r="I2017" s="158"/>
      <c r="J2017" s="158"/>
      <c r="K2017" s="158"/>
      <c r="L2017" s="158"/>
      <c r="M2017" s="158"/>
      <c r="N2017" s="316"/>
      <c r="O2017" s="308">
        <f>E2017+H2017+K2017+N2017</f>
        <v>1.6</v>
      </c>
    </row>
    <row r="2018" spans="1:15" ht="12.75">
      <c r="A2018" s="52"/>
      <c r="B2018" s="52"/>
      <c r="C2018" s="52"/>
      <c r="D2018" s="52"/>
      <c r="E2018" s="52"/>
      <c r="F2018" s="52"/>
      <c r="G2018" s="52"/>
      <c r="H2018" s="52"/>
      <c r="I2018" s="52"/>
      <c r="J2018" s="52"/>
      <c r="K2018" s="319"/>
      <c r="L2018" s="319"/>
      <c r="M2018" s="319"/>
      <c r="N2018" s="335"/>
      <c r="O2018" s="308">
        <f>E2018+H2018+K2018+N2018</f>
        <v>0</v>
      </c>
    </row>
    <row r="2019" spans="1:15" ht="31.5">
      <c r="A2019" s="1" t="s">
        <v>176</v>
      </c>
      <c r="B2019" s="317" t="s">
        <v>1</v>
      </c>
      <c r="C2019" s="158"/>
      <c r="D2019" s="158"/>
      <c r="E2019" s="286">
        <f>SUM(E2017:E2018)</f>
        <v>1.6</v>
      </c>
      <c r="F2019" s="104"/>
      <c r="G2019" s="104"/>
      <c r="H2019" s="104"/>
      <c r="I2019" s="104"/>
      <c r="J2019" s="104"/>
      <c r="K2019" s="318"/>
      <c r="L2019" s="318"/>
      <c r="M2019" s="318"/>
      <c r="N2019" s="318"/>
      <c r="O2019" s="315">
        <f>SUM(O2017:O2018)</f>
        <v>1.6</v>
      </c>
    </row>
    <row r="2020" spans="1:15" ht="12.75">
      <c r="A2020" s="352" t="s">
        <v>80</v>
      </c>
      <c r="B2020" s="363"/>
      <c r="C2020" s="363"/>
      <c r="D2020" s="363"/>
      <c r="E2020" s="364"/>
      <c r="F2020" s="158"/>
      <c r="G2020" s="158"/>
      <c r="H2020" s="158"/>
      <c r="I2020" s="158"/>
      <c r="J2020" s="158"/>
      <c r="K2020" s="158"/>
      <c r="L2020" s="158"/>
      <c r="M2020" s="158"/>
      <c r="N2020" s="158"/>
      <c r="O2020" s="158"/>
    </row>
    <row r="2021" spans="1:15" ht="12.75">
      <c r="A2021" s="319" t="s">
        <v>2</v>
      </c>
      <c r="B2021" s="280" t="s">
        <v>572</v>
      </c>
      <c r="C2021" s="306">
        <v>5</v>
      </c>
      <c r="D2021" s="104">
        <v>100</v>
      </c>
      <c r="E2021" s="292">
        <f aca="true" t="shared" si="239" ref="E2021:E2028">(C2021*D2021)/1000</f>
        <v>0.5</v>
      </c>
      <c r="F2021" s="306">
        <v>5</v>
      </c>
      <c r="G2021" s="104">
        <v>100</v>
      </c>
      <c r="H2021" s="292">
        <f aca="true" t="shared" si="240" ref="H2021:H2028">(F2021*G2021)/1000</f>
        <v>0.5</v>
      </c>
      <c r="I2021" s="306">
        <v>2</v>
      </c>
      <c r="J2021" s="104">
        <v>100</v>
      </c>
      <c r="K2021" s="292">
        <f aca="true" t="shared" si="241" ref="K2021:K2028">(I2021*J2021)/1000</f>
        <v>0.2</v>
      </c>
      <c r="L2021" s="306">
        <v>5</v>
      </c>
      <c r="M2021" s="104">
        <v>100</v>
      </c>
      <c r="N2021" s="292">
        <f aca="true" t="shared" si="242" ref="N2021:N2028">(L2021*M2021)/1000</f>
        <v>0.5</v>
      </c>
      <c r="O2021" s="308">
        <f aca="true" t="shared" si="243" ref="O2021:O2054">E2021+H2021+K2021+N2021</f>
        <v>1.7</v>
      </c>
    </row>
    <row r="2022" spans="1:15" ht="12.75">
      <c r="A2022" s="319" t="s">
        <v>573</v>
      </c>
      <c r="B2022" s="280" t="s">
        <v>9</v>
      </c>
      <c r="C2022" s="306">
        <v>1</v>
      </c>
      <c r="D2022" s="104">
        <v>100</v>
      </c>
      <c r="E2022" s="292">
        <f t="shared" si="239"/>
        <v>0.1</v>
      </c>
      <c r="F2022" s="306">
        <v>1</v>
      </c>
      <c r="G2022" s="104">
        <v>100</v>
      </c>
      <c r="H2022" s="292">
        <f t="shared" si="240"/>
        <v>0.1</v>
      </c>
      <c r="I2022" s="306">
        <v>1</v>
      </c>
      <c r="J2022" s="104">
        <v>100</v>
      </c>
      <c r="K2022" s="292">
        <f t="shared" si="241"/>
        <v>0.1</v>
      </c>
      <c r="L2022" s="306">
        <v>1</v>
      </c>
      <c r="M2022" s="104">
        <v>100</v>
      </c>
      <c r="N2022" s="292">
        <f t="shared" si="242"/>
        <v>0.1</v>
      </c>
      <c r="O2022" s="308">
        <f t="shared" si="243"/>
        <v>0.4</v>
      </c>
    </row>
    <row r="2023" spans="1:15" ht="12.75">
      <c r="A2023" s="319" t="s">
        <v>6</v>
      </c>
      <c r="B2023" s="280" t="s">
        <v>9</v>
      </c>
      <c r="C2023" s="306">
        <v>10</v>
      </c>
      <c r="D2023" s="104">
        <v>33</v>
      </c>
      <c r="E2023" s="292">
        <f t="shared" si="239"/>
        <v>0.33</v>
      </c>
      <c r="F2023" s="306">
        <v>5</v>
      </c>
      <c r="G2023" s="104">
        <v>33</v>
      </c>
      <c r="H2023" s="292">
        <f t="shared" si="240"/>
        <v>0.165</v>
      </c>
      <c r="I2023" s="306">
        <v>5</v>
      </c>
      <c r="J2023" s="104">
        <v>33</v>
      </c>
      <c r="K2023" s="292">
        <f t="shared" si="241"/>
        <v>0.165</v>
      </c>
      <c r="L2023" s="306">
        <v>5</v>
      </c>
      <c r="M2023" s="104">
        <v>33</v>
      </c>
      <c r="N2023" s="292">
        <f t="shared" si="242"/>
        <v>0.165</v>
      </c>
      <c r="O2023" s="308">
        <f t="shared" si="243"/>
        <v>0.8250000000000001</v>
      </c>
    </row>
    <row r="2024" spans="1:15" ht="12.75">
      <c r="A2024" s="319" t="s">
        <v>146</v>
      </c>
      <c r="B2024" s="280" t="s">
        <v>9</v>
      </c>
      <c r="C2024" s="306">
        <v>30</v>
      </c>
      <c r="D2024" s="104">
        <v>5</v>
      </c>
      <c r="E2024" s="292">
        <f t="shared" si="239"/>
        <v>0.15</v>
      </c>
      <c r="F2024" s="306">
        <v>30</v>
      </c>
      <c r="G2024" s="104">
        <v>5</v>
      </c>
      <c r="H2024" s="292">
        <f t="shared" si="240"/>
        <v>0.15</v>
      </c>
      <c r="I2024" s="306">
        <v>10</v>
      </c>
      <c r="J2024" s="104">
        <v>5</v>
      </c>
      <c r="K2024" s="292">
        <f t="shared" si="241"/>
        <v>0.05</v>
      </c>
      <c r="L2024" s="306">
        <v>30</v>
      </c>
      <c r="M2024" s="104">
        <v>5</v>
      </c>
      <c r="N2024" s="292">
        <f t="shared" si="242"/>
        <v>0.15</v>
      </c>
      <c r="O2024" s="308">
        <f t="shared" si="243"/>
        <v>0.5</v>
      </c>
    </row>
    <row r="2025" spans="1:15" ht="12.75">
      <c r="A2025" s="319" t="s">
        <v>678</v>
      </c>
      <c r="B2025" s="280" t="s">
        <v>9</v>
      </c>
      <c r="C2025" s="306">
        <v>2</v>
      </c>
      <c r="D2025" s="104">
        <v>100</v>
      </c>
      <c r="E2025" s="292">
        <f t="shared" si="239"/>
        <v>0.2</v>
      </c>
      <c r="F2025" s="306">
        <v>2</v>
      </c>
      <c r="G2025" s="104">
        <v>100</v>
      </c>
      <c r="H2025" s="292">
        <f t="shared" si="240"/>
        <v>0.2</v>
      </c>
      <c r="I2025" s="306">
        <v>2</v>
      </c>
      <c r="J2025" s="104">
        <v>100</v>
      </c>
      <c r="K2025" s="292">
        <f t="shared" si="241"/>
        <v>0.2</v>
      </c>
      <c r="L2025" s="306">
        <v>2</v>
      </c>
      <c r="M2025" s="104">
        <v>100</v>
      </c>
      <c r="N2025" s="292">
        <f t="shared" si="242"/>
        <v>0.2</v>
      </c>
      <c r="O2025" s="308">
        <f t="shared" si="243"/>
        <v>0.8</v>
      </c>
    </row>
    <row r="2026" spans="1:15" ht="12.75">
      <c r="A2026" s="319" t="s">
        <v>576</v>
      </c>
      <c r="B2026" s="280" t="s">
        <v>577</v>
      </c>
      <c r="C2026" s="306">
        <v>10</v>
      </c>
      <c r="D2026" s="104">
        <v>8</v>
      </c>
      <c r="E2026" s="292">
        <f t="shared" si="239"/>
        <v>0.08</v>
      </c>
      <c r="F2026" s="306">
        <v>10</v>
      </c>
      <c r="G2026" s="104">
        <v>8</v>
      </c>
      <c r="H2026" s="292">
        <f t="shared" si="240"/>
        <v>0.08</v>
      </c>
      <c r="I2026" s="306">
        <v>10</v>
      </c>
      <c r="J2026" s="104">
        <v>8</v>
      </c>
      <c r="K2026" s="292">
        <f t="shared" si="241"/>
        <v>0.08</v>
      </c>
      <c r="L2026" s="306">
        <v>10</v>
      </c>
      <c r="M2026" s="104">
        <v>8</v>
      </c>
      <c r="N2026" s="292">
        <f t="shared" si="242"/>
        <v>0.08</v>
      </c>
      <c r="O2026" s="308">
        <f t="shared" si="243"/>
        <v>0.32</v>
      </c>
    </row>
    <row r="2027" spans="1:15" ht="12.75">
      <c r="A2027" s="319" t="s">
        <v>679</v>
      </c>
      <c r="B2027" s="280" t="s">
        <v>9</v>
      </c>
      <c r="C2027" s="306">
        <v>2</v>
      </c>
      <c r="D2027" s="104">
        <v>14</v>
      </c>
      <c r="E2027" s="292">
        <f t="shared" si="239"/>
        <v>0.028</v>
      </c>
      <c r="F2027" s="306">
        <v>2</v>
      </c>
      <c r="G2027" s="104">
        <v>14</v>
      </c>
      <c r="H2027" s="292">
        <f t="shared" si="240"/>
        <v>0.028</v>
      </c>
      <c r="I2027" s="306">
        <v>2</v>
      </c>
      <c r="J2027" s="104">
        <v>14</v>
      </c>
      <c r="K2027" s="292">
        <f t="shared" si="241"/>
        <v>0.028</v>
      </c>
      <c r="L2027" s="306">
        <v>2</v>
      </c>
      <c r="M2027" s="104">
        <v>14</v>
      </c>
      <c r="N2027" s="292">
        <f t="shared" si="242"/>
        <v>0.028</v>
      </c>
      <c r="O2027" s="308">
        <f t="shared" si="243"/>
        <v>0.112</v>
      </c>
    </row>
    <row r="2028" spans="1:15" ht="12.75">
      <c r="A2028" s="319" t="s">
        <v>574</v>
      </c>
      <c r="B2028" s="280" t="s">
        <v>572</v>
      </c>
      <c r="C2028" s="306">
        <v>3</v>
      </c>
      <c r="D2028" s="104">
        <v>10</v>
      </c>
      <c r="E2028" s="292">
        <f t="shared" si="239"/>
        <v>0.03</v>
      </c>
      <c r="F2028" s="306">
        <v>3</v>
      </c>
      <c r="G2028" s="104">
        <v>10</v>
      </c>
      <c r="H2028" s="292">
        <f t="shared" si="240"/>
        <v>0.03</v>
      </c>
      <c r="I2028" s="306">
        <v>1</v>
      </c>
      <c r="J2028" s="104">
        <v>10</v>
      </c>
      <c r="K2028" s="292">
        <f t="shared" si="241"/>
        <v>0.01</v>
      </c>
      <c r="L2028" s="306">
        <v>3</v>
      </c>
      <c r="M2028" s="104">
        <v>10</v>
      </c>
      <c r="N2028" s="292">
        <f t="shared" si="242"/>
        <v>0.03</v>
      </c>
      <c r="O2028" s="308">
        <f t="shared" si="243"/>
        <v>0.09999999999999999</v>
      </c>
    </row>
    <row r="2029" spans="1:15" ht="33.75">
      <c r="A2029" s="52" t="s">
        <v>580</v>
      </c>
      <c r="B2029" s="167" t="s">
        <v>581</v>
      </c>
      <c r="C2029" s="52"/>
      <c r="D2029" s="52"/>
      <c r="E2029" s="312">
        <v>1.8</v>
      </c>
      <c r="F2029" s="313"/>
      <c r="G2029" s="313"/>
      <c r="H2029" s="312">
        <v>1.8</v>
      </c>
      <c r="I2029" s="313"/>
      <c r="J2029" s="313"/>
      <c r="K2029" s="312">
        <v>1.8</v>
      </c>
      <c r="L2029" s="313"/>
      <c r="M2029" s="313"/>
      <c r="N2029" s="312">
        <v>1.8</v>
      </c>
      <c r="O2029" s="308">
        <f t="shared" si="243"/>
        <v>7.2</v>
      </c>
    </row>
    <row r="2030" spans="1:15" ht="31.5">
      <c r="A2030" s="1" t="s">
        <v>0</v>
      </c>
      <c r="B2030" s="167" t="s">
        <v>1</v>
      </c>
      <c r="C2030" s="157"/>
      <c r="D2030" s="157"/>
      <c r="E2030" s="286">
        <f>SUM(E2021:E2029)</f>
        <v>3.218</v>
      </c>
      <c r="F2030" s="157"/>
      <c r="G2030" s="157"/>
      <c r="H2030" s="286">
        <f>SUM(H2021:H2029)</f>
        <v>3.053</v>
      </c>
      <c r="I2030" s="157"/>
      <c r="J2030" s="157"/>
      <c r="K2030" s="286">
        <f>SUM(K2021:K2029)</f>
        <v>2.633</v>
      </c>
      <c r="L2030" s="311"/>
      <c r="M2030" s="311"/>
      <c r="N2030" s="286">
        <f>SUM(N2021:N2029)</f>
        <v>3.053</v>
      </c>
      <c r="O2030" s="308">
        <f t="shared" si="243"/>
        <v>11.957</v>
      </c>
    </row>
    <row r="2031" spans="1:15" ht="21">
      <c r="A2031" s="1" t="s">
        <v>7</v>
      </c>
      <c r="B2031" s="6"/>
      <c r="C2031" s="154"/>
      <c r="D2031" s="154"/>
      <c r="E2031" s="154"/>
      <c r="F2031" s="154"/>
      <c r="G2031" s="154"/>
      <c r="H2031" s="154"/>
      <c r="I2031" s="154"/>
      <c r="J2031" s="154"/>
      <c r="K2031" s="154"/>
      <c r="L2031" s="154"/>
      <c r="M2031" s="154"/>
      <c r="N2031" s="154"/>
      <c r="O2031" s="308">
        <f t="shared" si="243"/>
        <v>0</v>
      </c>
    </row>
    <row r="2032" spans="1:15" ht="12.75">
      <c r="A2032" s="16" t="s">
        <v>8</v>
      </c>
      <c r="B2032" s="280" t="s">
        <v>9</v>
      </c>
      <c r="C2032" s="320">
        <v>2</v>
      </c>
      <c r="D2032" s="320">
        <v>60</v>
      </c>
      <c r="E2032" s="292">
        <f aca="true" t="shared" si="244" ref="E2032:E2054">(C2032*D2032)/1000</f>
        <v>0.12</v>
      </c>
      <c r="F2032" s="320">
        <v>2</v>
      </c>
      <c r="G2032" s="320">
        <v>60</v>
      </c>
      <c r="H2032" s="292">
        <f aca="true" t="shared" si="245" ref="H2032:H2054">(F2032*G2032)/1000</f>
        <v>0.12</v>
      </c>
      <c r="I2032" s="320">
        <v>2</v>
      </c>
      <c r="J2032" s="320">
        <v>60</v>
      </c>
      <c r="K2032" s="292">
        <f aca="true" t="shared" si="246" ref="K2032:K2054">(I2032*J2032)/1000</f>
        <v>0.12</v>
      </c>
      <c r="L2032" s="320">
        <v>2</v>
      </c>
      <c r="M2032" s="320">
        <v>60</v>
      </c>
      <c r="N2032" s="292">
        <f aca="true" t="shared" si="247" ref="N2032:N2054">(L2032*M2032)/1000</f>
        <v>0.12</v>
      </c>
      <c r="O2032" s="308">
        <f t="shared" si="243"/>
        <v>0.48</v>
      </c>
    </row>
    <row r="2033" spans="1:15" ht="12.75">
      <c r="A2033" s="321" t="s">
        <v>10</v>
      </c>
      <c r="B2033" s="280" t="s">
        <v>9</v>
      </c>
      <c r="C2033" s="320">
        <v>3</v>
      </c>
      <c r="D2033" s="320">
        <v>15</v>
      </c>
      <c r="E2033" s="292">
        <f t="shared" si="244"/>
        <v>0.045</v>
      </c>
      <c r="F2033" s="320">
        <v>3</v>
      </c>
      <c r="G2033" s="320">
        <v>15</v>
      </c>
      <c r="H2033" s="292">
        <f t="shared" si="245"/>
        <v>0.045</v>
      </c>
      <c r="I2033" s="320">
        <v>3</v>
      </c>
      <c r="J2033" s="320">
        <v>15</v>
      </c>
      <c r="K2033" s="292">
        <f t="shared" si="246"/>
        <v>0.045</v>
      </c>
      <c r="L2033" s="320">
        <v>3</v>
      </c>
      <c r="M2033" s="320">
        <v>15</v>
      </c>
      <c r="N2033" s="292">
        <f t="shared" si="247"/>
        <v>0.045</v>
      </c>
      <c r="O2033" s="308">
        <f t="shared" si="243"/>
        <v>0.18</v>
      </c>
    </row>
    <row r="2034" spans="1:15" ht="22.5">
      <c r="A2034" s="321" t="s">
        <v>11</v>
      </c>
      <c r="B2034" s="280" t="s">
        <v>9</v>
      </c>
      <c r="C2034" s="320">
        <v>2</v>
      </c>
      <c r="D2034" s="320">
        <v>22</v>
      </c>
      <c r="E2034" s="292">
        <f t="shared" si="244"/>
        <v>0.044</v>
      </c>
      <c r="F2034" s="320">
        <v>2</v>
      </c>
      <c r="G2034" s="320">
        <v>22</v>
      </c>
      <c r="H2034" s="292">
        <f t="shared" si="245"/>
        <v>0.044</v>
      </c>
      <c r="I2034" s="320">
        <v>2</v>
      </c>
      <c r="J2034" s="320">
        <v>22</v>
      </c>
      <c r="K2034" s="292">
        <f t="shared" si="246"/>
        <v>0.044</v>
      </c>
      <c r="L2034" s="320">
        <v>2</v>
      </c>
      <c r="M2034" s="320">
        <v>22</v>
      </c>
      <c r="N2034" s="292">
        <f t="shared" si="247"/>
        <v>0.044</v>
      </c>
      <c r="O2034" s="308">
        <f t="shared" si="243"/>
        <v>0.176</v>
      </c>
    </row>
    <row r="2035" spans="1:15" ht="22.5">
      <c r="A2035" s="15" t="s">
        <v>583</v>
      </c>
      <c r="B2035" s="280" t="s">
        <v>9</v>
      </c>
      <c r="C2035" s="320">
        <v>3</v>
      </c>
      <c r="D2035" s="320">
        <v>65</v>
      </c>
      <c r="E2035" s="292">
        <f t="shared" si="244"/>
        <v>0.195</v>
      </c>
      <c r="F2035" s="320">
        <v>3</v>
      </c>
      <c r="G2035" s="320">
        <v>65</v>
      </c>
      <c r="H2035" s="292">
        <f t="shared" si="245"/>
        <v>0.195</v>
      </c>
      <c r="I2035" s="320">
        <v>3</v>
      </c>
      <c r="J2035" s="320">
        <v>65</v>
      </c>
      <c r="K2035" s="292">
        <f t="shared" si="246"/>
        <v>0.195</v>
      </c>
      <c r="L2035" s="320">
        <v>3</v>
      </c>
      <c r="M2035" s="320">
        <v>65</v>
      </c>
      <c r="N2035" s="292">
        <f t="shared" si="247"/>
        <v>0.195</v>
      </c>
      <c r="O2035" s="308">
        <f t="shared" si="243"/>
        <v>0.78</v>
      </c>
    </row>
    <row r="2036" spans="1:15" ht="22.5">
      <c r="A2036" s="15" t="s">
        <v>587</v>
      </c>
      <c r="B2036" s="280" t="s">
        <v>9</v>
      </c>
      <c r="C2036" s="320">
        <v>2</v>
      </c>
      <c r="D2036" s="320">
        <v>55</v>
      </c>
      <c r="E2036" s="292">
        <f t="shared" si="244"/>
        <v>0.11</v>
      </c>
      <c r="F2036" s="320">
        <v>2</v>
      </c>
      <c r="G2036" s="320">
        <v>55</v>
      </c>
      <c r="H2036" s="292">
        <f t="shared" si="245"/>
        <v>0.11</v>
      </c>
      <c r="I2036" s="320">
        <v>2</v>
      </c>
      <c r="J2036" s="320">
        <v>55</v>
      </c>
      <c r="K2036" s="292">
        <f t="shared" si="246"/>
        <v>0.11</v>
      </c>
      <c r="L2036" s="320">
        <v>2</v>
      </c>
      <c r="M2036" s="320">
        <v>55</v>
      </c>
      <c r="N2036" s="292">
        <f t="shared" si="247"/>
        <v>0.11</v>
      </c>
      <c r="O2036" s="308">
        <f t="shared" si="243"/>
        <v>0.44</v>
      </c>
    </row>
    <row r="2037" spans="1:15" ht="12.75">
      <c r="A2037" s="15" t="s">
        <v>588</v>
      </c>
      <c r="B2037" s="280" t="s">
        <v>9</v>
      </c>
      <c r="C2037" s="320">
        <v>3</v>
      </c>
      <c r="D2037" s="320">
        <v>15</v>
      </c>
      <c r="E2037" s="292">
        <f t="shared" si="244"/>
        <v>0.045</v>
      </c>
      <c r="F2037" s="320">
        <v>3</v>
      </c>
      <c r="G2037" s="320">
        <v>15</v>
      </c>
      <c r="H2037" s="292">
        <f t="shared" si="245"/>
        <v>0.045</v>
      </c>
      <c r="I2037" s="320">
        <v>3</v>
      </c>
      <c r="J2037" s="320">
        <v>15</v>
      </c>
      <c r="K2037" s="292">
        <f t="shared" si="246"/>
        <v>0.045</v>
      </c>
      <c r="L2037" s="320">
        <v>3</v>
      </c>
      <c r="M2037" s="320">
        <v>15</v>
      </c>
      <c r="N2037" s="292">
        <f t="shared" si="247"/>
        <v>0.045</v>
      </c>
      <c r="O2037" s="308">
        <f t="shared" si="243"/>
        <v>0.18</v>
      </c>
    </row>
    <row r="2038" spans="1:15" ht="22.5">
      <c r="A2038" s="15" t="s">
        <v>589</v>
      </c>
      <c r="B2038" s="280" t="s">
        <v>9</v>
      </c>
      <c r="C2038" s="320"/>
      <c r="D2038" s="320"/>
      <c r="E2038" s="292">
        <f t="shared" si="244"/>
        <v>0</v>
      </c>
      <c r="F2038" s="320">
        <v>5</v>
      </c>
      <c r="G2038" s="320">
        <v>20</v>
      </c>
      <c r="H2038" s="292">
        <f t="shared" si="245"/>
        <v>0.1</v>
      </c>
      <c r="I2038" s="320"/>
      <c r="J2038" s="320"/>
      <c r="K2038" s="292">
        <f t="shared" si="246"/>
        <v>0</v>
      </c>
      <c r="L2038" s="320"/>
      <c r="M2038" s="320"/>
      <c r="N2038" s="292">
        <f t="shared" si="247"/>
        <v>0</v>
      </c>
      <c r="O2038" s="308">
        <f t="shared" si="243"/>
        <v>0.1</v>
      </c>
    </row>
    <row r="2039" spans="1:15" ht="12.75">
      <c r="A2039" s="16" t="s">
        <v>16</v>
      </c>
      <c r="B2039" s="280" t="s">
        <v>9</v>
      </c>
      <c r="C2039" s="320">
        <v>5</v>
      </c>
      <c r="D2039" s="320">
        <v>85</v>
      </c>
      <c r="E2039" s="292">
        <f t="shared" si="244"/>
        <v>0.425</v>
      </c>
      <c r="F2039" s="320"/>
      <c r="G2039" s="320"/>
      <c r="H2039" s="292">
        <f t="shared" si="245"/>
        <v>0</v>
      </c>
      <c r="I2039" s="320"/>
      <c r="J2039" s="320"/>
      <c r="K2039" s="292">
        <f t="shared" si="246"/>
        <v>0</v>
      </c>
      <c r="L2039" s="320"/>
      <c r="M2039" s="320"/>
      <c r="N2039" s="292">
        <f t="shared" si="247"/>
        <v>0</v>
      </c>
      <c r="O2039" s="308">
        <f t="shared" si="243"/>
        <v>0.425</v>
      </c>
    </row>
    <row r="2040" spans="1:15" ht="12.75">
      <c r="A2040" s="16" t="s">
        <v>18</v>
      </c>
      <c r="B2040" s="280" t="s">
        <v>9</v>
      </c>
      <c r="C2040" s="320">
        <v>20</v>
      </c>
      <c r="D2040" s="320">
        <v>12</v>
      </c>
      <c r="E2040" s="292">
        <f t="shared" si="244"/>
        <v>0.24</v>
      </c>
      <c r="F2040" s="320">
        <v>20</v>
      </c>
      <c r="G2040" s="320">
        <v>12</v>
      </c>
      <c r="H2040" s="292">
        <f t="shared" si="245"/>
        <v>0.24</v>
      </c>
      <c r="I2040" s="320">
        <v>20</v>
      </c>
      <c r="J2040" s="320">
        <v>12</v>
      </c>
      <c r="K2040" s="292">
        <f t="shared" si="246"/>
        <v>0.24</v>
      </c>
      <c r="L2040" s="320">
        <v>20</v>
      </c>
      <c r="M2040" s="320">
        <v>12</v>
      </c>
      <c r="N2040" s="292">
        <f t="shared" si="247"/>
        <v>0.24</v>
      </c>
      <c r="O2040" s="308">
        <f t="shared" si="243"/>
        <v>0.96</v>
      </c>
    </row>
    <row r="2041" spans="1:15" ht="12.75">
      <c r="A2041" s="16" t="s">
        <v>631</v>
      </c>
      <c r="B2041" s="280" t="s">
        <v>446</v>
      </c>
      <c r="C2041" s="320"/>
      <c r="D2041" s="320"/>
      <c r="E2041" s="322">
        <f t="shared" si="244"/>
        <v>0</v>
      </c>
      <c r="F2041" s="320"/>
      <c r="G2041" s="320"/>
      <c r="H2041" s="292">
        <f t="shared" si="245"/>
        <v>0</v>
      </c>
      <c r="I2041" s="320"/>
      <c r="J2041" s="320"/>
      <c r="K2041" s="292">
        <f t="shared" si="246"/>
        <v>0</v>
      </c>
      <c r="L2041" s="325"/>
      <c r="M2041" s="325"/>
      <c r="N2041" s="324">
        <f t="shared" si="247"/>
        <v>0</v>
      </c>
      <c r="O2041" s="308">
        <f t="shared" si="243"/>
        <v>0</v>
      </c>
    </row>
    <row r="2042" spans="1:15" ht="12.75">
      <c r="A2042" s="16" t="s">
        <v>590</v>
      </c>
      <c r="B2042" s="280" t="s">
        <v>9</v>
      </c>
      <c r="C2042" s="320">
        <v>2</v>
      </c>
      <c r="D2042" s="320">
        <v>200</v>
      </c>
      <c r="E2042" s="322">
        <f t="shared" si="244"/>
        <v>0.4</v>
      </c>
      <c r="F2042" s="320"/>
      <c r="G2042" s="320"/>
      <c r="H2042" s="292">
        <f t="shared" si="245"/>
        <v>0</v>
      </c>
      <c r="I2042" s="320"/>
      <c r="J2042" s="320"/>
      <c r="K2042" s="324">
        <f t="shared" si="246"/>
        <v>0</v>
      </c>
      <c r="L2042" s="325"/>
      <c r="M2042" s="325"/>
      <c r="N2042" s="324">
        <f t="shared" si="247"/>
        <v>0</v>
      </c>
      <c r="O2042" s="308">
        <f t="shared" si="243"/>
        <v>0.4</v>
      </c>
    </row>
    <row r="2043" spans="1:15" ht="12.75">
      <c r="A2043" s="16" t="s">
        <v>591</v>
      </c>
      <c r="B2043" s="280" t="s">
        <v>9</v>
      </c>
      <c r="C2043" s="320">
        <v>10</v>
      </c>
      <c r="D2043" s="320">
        <v>55</v>
      </c>
      <c r="E2043" s="322">
        <f t="shared" si="244"/>
        <v>0.55</v>
      </c>
      <c r="F2043" s="320"/>
      <c r="G2043" s="320"/>
      <c r="H2043" s="292">
        <f t="shared" si="245"/>
        <v>0</v>
      </c>
      <c r="I2043" s="320"/>
      <c r="J2043" s="320"/>
      <c r="K2043" s="324">
        <f t="shared" si="246"/>
        <v>0</v>
      </c>
      <c r="L2043" s="325"/>
      <c r="M2043" s="325"/>
      <c r="N2043" s="324">
        <f t="shared" si="247"/>
        <v>0</v>
      </c>
      <c r="O2043" s="308">
        <f t="shared" si="243"/>
        <v>0.55</v>
      </c>
    </row>
    <row r="2044" spans="1:15" ht="12.75">
      <c r="A2044" s="52" t="s">
        <v>592</v>
      </c>
      <c r="B2044" s="167" t="s">
        <v>9</v>
      </c>
      <c r="C2044" s="320"/>
      <c r="D2044" s="320"/>
      <c r="E2044" s="322">
        <f t="shared" si="244"/>
        <v>0</v>
      </c>
      <c r="F2044" s="16">
        <v>20</v>
      </c>
      <c r="G2044" s="16">
        <v>30</v>
      </c>
      <c r="H2044" s="292">
        <f t="shared" si="245"/>
        <v>0.6</v>
      </c>
      <c r="I2044" s="16"/>
      <c r="J2044" s="16"/>
      <c r="K2044" s="324">
        <f t="shared" si="246"/>
        <v>0</v>
      </c>
      <c r="L2044" s="156"/>
      <c r="M2044" s="156"/>
      <c r="N2044" s="324">
        <f t="shared" si="247"/>
        <v>0</v>
      </c>
      <c r="O2044" s="308">
        <f t="shared" si="243"/>
        <v>0.6</v>
      </c>
    </row>
    <row r="2045" spans="1:15" ht="12.75">
      <c r="A2045" s="52" t="s">
        <v>593</v>
      </c>
      <c r="B2045" s="6" t="s">
        <v>9</v>
      </c>
      <c r="C2045" s="320"/>
      <c r="D2045" s="320"/>
      <c r="E2045" s="322">
        <f t="shared" si="244"/>
        <v>0</v>
      </c>
      <c r="F2045" s="16">
        <v>20</v>
      </c>
      <c r="G2045" s="16">
        <v>25</v>
      </c>
      <c r="H2045" s="292">
        <f t="shared" si="245"/>
        <v>0.5</v>
      </c>
      <c r="I2045" s="16"/>
      <c r="J2045" s="16"/>
      <c r="K2045" s="324">
        <f t="shared" si="246"/>
        <v>0</v>
      </c>
      <c r="L2045" s="156"/>
      <c r="M2045" s="156"/>
      <c r="N2045" s="324">
        <f t="shared" si="247"/>
        <v>0</v>
      </c>
      <c r="O2045" s="308">
        <f t="shared" si="243"/>
        <v>0.5</v>
      </c>
    </row>
    <row r="2046" spans="1:15" ht="12.75">
      <c r="A2046" s="52" t="s">
        <v>13</v>
      </c>
      <c r="B2046" s="6" t="s">
        <v>9</v>
      </c>
      <c r="C2046" s="297">
        <v>1</v>
      </c>
      <c r="D2046" s="297">
        <v>120</v>
      </c>
      <c r="E2046" s="313">
        <f t="shared" si="244"/>
        <v>0.12</v>
      </c>
      <c r="F2046" s="52">
        <v>1</v>
      </c>
      <c r="G2046" s="52">
        <v>120</v>
      </c>
      <c r="H2046" s="292">
        <f t="shared" si="245"/>
        <v>0.12</v>
      </c>
      <c r="I2046" s="52">
        <v>1</v>
      </c>
      <c r="J2046" s="52">
        <v>120</v>
      </c>
      <c r="K2046" s="326">
        <f t="shared" si="246"/>
        <v>0.12</v>
      </c>
      <c r="L2046" s="52">
        <v>1</v>
      </c>
      <c r="M2046" s="52">
        <v>120</v>
      </c>
      <c r="N2046" s="326">
        <f t="shared" si="247"/>
        <v>0.12</v>
      </c>
      <c r="O2046" s="308">
        <f t="shared" si="243"/>
        <v>0.48</v>
      </c>
    </row>
    <row r="2047" spans="1:15" ht="22.5">
      <c r="A2047" s="52" t="s">
        <v>594</v>
      </c>
      <c r="B2047" s="6" t="s">
        <v>9</v>
      </c>
      <c r="C2047" s="297">
        <v>5</v>
      </c>
      <c r="D2047" s="297">
        <v>5</v>
      </c>
      <c r="E2047" s="313">
        <f t="shared" si="244"/>
        <v>0.025</v>
      </c>
      <c r="F2047" s="52">
        <v>6</v>
      </c>
      <c r="G2047" s="52">
        <v>5</v>
      </c>
      <c r="H2047" s="292">
        <f t="shared" si="245"/>
        <v>0.03</v>
      </c>
      <c r="I2047" s="52">
        <v>5</v>
      </c>
      <c r="J2047" s="52">
        <v>5</v>
      </c>
      <c r="K2047" s="326">
        <f t="shared" si="246"/>
        <v>0.025</v>
      </c>
      <c r="L2047" s="52">
        <v>6</v>
      </c>
      <c r="M2047" s="52">
        <v>5</v>
      </c>
      <c r="N2047" s="326">
        <f t="shared" si="247"/>
        <v>0.03</v>
      </c>
      <c r="O2047" s="308">
        <f t="shared" si="243"/>
        <v>0.11</v>
      </c>
    </row>
    <row r="2048" spans="1:15" ht="22.5">
      <c r="A2048" s="52" t="s">
        <v>595</v>
      </c>
      <c r="B2048" s="6" t="s">
        <v>596</v>
      </c>
      <c r="C2048" s="297">
        <v>2</v>
      </c>
      <c r="D2048" s="297">
        <v>25</v>
      </c>
      <c r="E2048" s="313">
        <f t="shared" si="244"/>
        <v>0.05</v>
      </c>
      <c r="F2048" s="52">
        <v>2</v>
      </c>
      <c r="G2048" s="52">
        <v>25</v>
      </c>
      <c r="H2048" s="292">
        <f t="shared" si="245"/>
        <v>0.05</v>
      </c>
      <c r="I2048" s="52">
        <v>2</v>
      </c>
      <c r="J2048" s="52">
        <v>25</v>
      </c>
      <c r="K2048" s="326">
        <f t="shared" si="246"/>
        <v>0.05</v>
      </c>
      <c r="L2048" s="52">
        <v>2</v>
      </c>
      <c r="M2048" s="52">
        <v>25</v>
      </c>
      <c r="N2048" s="326">
        <f t="shared" si="247"/>
        <v>0.05</v>
      </c>
      <c r="O2048" s="308">
        <f t="shared" si="243"/>
        <v>0.2</v>
      </c>
    </row>
    <row r="2049" spans="1:15" ht="22.5">
      <c r="A2049" s="52" t="s">
        <v>680</v>
      </c>
      <c r="B2049" s="6" t="s">
        <v>9</v>
      </c>
      <c r="C2049" s="297">
        <v>20</v>
      </c>
      <c r="D2049" s="297">
        <v>60</v>
      </c>
      <c r="E2049" s="313">
        <f t="shared" si="244"/>
        <v>1.2</v>
      </c>
      <c r="F2049" s="52">
        <v>20</v>
      </c>
      <c r="G2049" s="52">
        <v>60</v>
      </c>
      <c r="H2049" s="292">
        <f t="shared" si="245"/>
        <v>1.2</v>
      </c>
      <c r="I2049" s="52">
        <v>20</v>
      </c>
      <c r="J2049" s="52">
        <v>60</v>
      </c>
      <c r="K2049" s="326">
        <f t="shared" si="246"/>
        <v>1.2</v>
      </c>
      <c r="L2049" s="52">
        <v>20</v>
      </c>
      <c r="M2049" s="52">
        <v>60</v>
      </c>
      <c r="N2049" s="324">
        <f t="shared" si="247"/>
        <v>1.2</v>
      </c>
      <c r="O2049" s="308">
        <f t="shared" si="243"/>
        <v>4.8</v>
      </c>
    </row>
    <row r="2050" spans="1:15" ht="22.5">
      <c r="A2050" s="52" t="s">
        <v>681</v>
      </c>
      <c r="B2050" s="6" t="s">
        <v>9</v>
      </c>
      <c r="C2050" s="297">
        <v>1</v>
      </c>
      <c r="D2050" s="297">
        <v>150</v>
      </c>
      <c r="E2050" s="313">
        <f t="shared" si="244"/>
        <v>0.15</v>
      </c>
      <c r="F2050" s="52">
        <v>1</v>
      </c>
      <c r="G2050" s="52">
        <v>150</v>
      </c>
      <c r="H2050" s="292">
        <f t="shared" si="245"/>
        <v>0.15</v>
      </c>
      <c r="I2050" s="52">
        <v>1</v>
      </c>
      <c r="J2050" s="52">
        <v>150</v>
      </c>
      <c r="K2050" s="326">
        <f t="shared" si="246"/>
        <v>0.15</v>
      </c>
      <c r="L2050" s="52">
        <v>1</v>
      </c>
      <c r="M2050" s="52">
        <v>150</v>
      </c>
      <c r="N2050" s="326">
        <f t="shared" si="247"/>
        <v>0.15</v>
      </c>
      <c r="O2050" s="308">
        <f t="shared" si="243"/>
        <v>0.6</v>
      </c>
    </row>
    <row r="2051" spans="1:15" ht="33.75">
      <c r="A2051" s="52" t="s">
        <v>682</v>
      </c>
      <c r="B2051" s="6" t="s">
        <v>9</v>
      </c>
      <c r="C2051" s="297">
        <v>1</v>
      </c>
      <c r="D2051" s="297">
        <v>400</v>
      </c>
      <c r="E2051" s="313">
        <f t="shared" si="244"/>
        <v>0.4</v>
      </c>
      <c r="F2051" s="52">
        <v>1</v>
      </c>
      <c r="G2051" s="52">
        <v>400</v>
      </c>
      <c r="H2051" s="292">
        <f t="shared" si="245"/>
        <v>0.4</v>
      </c>
      <c r="I2051" s="52">
        <v>1</v>
      </c>
      <c r="J2051" s="52">
        <v>400</v>
      </c>
      <c r="K2051" s="324">
        <f t="shared" si="246"/>
        <v>0.4</v>
      </c>
      <c r="L2051" s="52">
        <v>1</v>
      </c>
      <c r="M2051" s="52">
        <v>400</v>
      </c>
      <c r="N2051" s="324">
        <f t="shared" si="247"/>
        <v>0.4</v>
      </c>
      <c r="O2051" s="308">
        <f t="shared" si="243"/>
        <v>1.6</v>
      </c>
    </row>
    <row r="2052" spans="1:15" ht="33.75">
      <c r="A2052" s="52" t="s">
        <v>600</v>
      </c>
      <c r="B2052" s="6" t="s">
        <v>9</v>
      </c>
      <c r="C2052" s="297">
        <v>3</v>
      </c>
      <c r="D2052" s="297">
        <v>10</v>
      </c>
      <c r="E2052" s="313">
        <f t="shared" si="244"/>
        <v>0.03</v>
      </c>
      <c r="F2052" s="52">
        <v>2</v>
      </c>
      <c r="G2052" s="52">
        <v>10</v>
      </c>
      <c r="H2052" s="292">
        <f t="shared" si="245"/>
        <v>0.02</v>
      </c>
      <c r="I2052" s="52">
        <v>1</v>
      </c>
      <c r="J2052" s="52">
        <v>10</v>
      </c>
      <c r="K2052" s="326">
        <f t="shared" si="246"/>
        <v>0.01</v>
      </c>
      <c r="L2052" s="52">
        <v>3</v>
      </c>
      <c r="M2052" s="52">
        <v>10</v>
      </c>
      <c r="N2052" s="326">
        <f t="shared" si="247"/>
        <v>0.03</v>
      </c>
      <c r="O2052" s="308">
        <f t="shared" si="243"/>
        <v>0.09</v>
      </c>
    </row>
    <row r="2053" spans="1:15" ht="12.75">
      <c r="A2053" s="52" t="s">
        <v>626</v>
      </c>
      <c r="B2053" s="6" t="s">
        <v>9</v>
      </c>
      <c r="C2053" s="297">
        <v>1</v>
      </c>
      <c r="D2053" s="297">
        <v>400</v>
      </c>
      <c r="E2053" s="313">
        <f t="shared" si="244"/>
        <v>0.4</v>
      </c>
      <c r="F2053" s="52">
        <v>1</v>
      </c>
      <c r="G2053" s="52">
        <v>400</v>
      </c>
      <c r="H2053" s="292">
        <f t="shared" si="245"/>
        <v>0.4</v>
      </c>
      <c r="I2053" s="52"/>
      <c r="J2053" s="52"/>
      <c r="K2053" s="324">
        <f t="shared" si="246"/>
        <v>0</v>
      </c>
      <c r="L2053" s="52">
        <v>1</v>
      </c>
      <c r="M2053" s="52">
        <v>400</v>
      </c>
      <c r="N2053" s="324">
        <f t="shared" si="247"/>
        <v>0.4</v>
      </c>
      <c r="O2053" s="308">
        <f t="shared" si="243"/>
        <v>1.2000000000000002</v>
      </c>
    </row>
    <row r="2054" spans="1:15" ht="12.75">
      <c r="A2054" s="52" t="s">
        <v>602</v>
      </c>
      <c r="B2054" s="6" t="s">
        <v>9</v>
      </c>
      <c r="C2054" s="297">
        <v>1</v>
      </c>
      <c r="D2054" s="297">
        <v>95</v>
      </c>
      <c r="E2054" s="313">
        <f t="shared" si="244"/>
        <v>0.095</v>
      </c>
      <c r="F2054" s="52"/>
      <c r="G2054" s="52"/>
      <c r="H2054" s="292">
        <f t="shared" si="245"/>
        <v>0</v>
      </c>
      <c r="I2054" s="52">
        <v>1</v>
      </c>
      <c r="J2054" s="52">
        <v>95</v>
      </c>
      <c r="K2054" s="324">
        <f t="shared" si="246"/>
        <v>0.095</v>
      </c>
      <c r="L2054" s="52"/>
      <c r="M2054" s="52"/>
      <c r="N2054" s="324">
        <f t="shared" si="247"/>
        <v>0</v>
      </c>
      <c r="O2054" s="308">
        <f t="shared" si="243"/>
        <v>0.19</v>
      </c>
    </row>
    <row r="2055" spans="1:15" ht="31.5">
      <c r="A2055" s="1" t="s">
        <v>20</v>
      </c>
      <c r="B2055" s="6" t="s">
        <v>1</v>
      </c>
      <c r="C2055" s="327"/>
      <c r="D2055" s="327"/>
      <c r="E2055" s="286">
        <f>SUM(E2032:E2054)</f>
        <v>4.644</v>
      </c>
      <c r="F2055" s="157"/>
      <c r="G2055" s="157"/>
      <c r="H2055" s="286">
        <f>SUM(H2032:H2054)</f>
        <v>4.369</v>
      </c>
      <c r="I2055" s="157"/>
      <c r="J2055" s="157"/>
      <c r="K2055" s="286">
        <f>SUM(K2032:K2054)</f>
        <v>2.8489999999999998</v>
      </c>
      <c r="L2055" s="286"/>
      <c r="M2055" s="286"/>
      <c r="N2055" s="286">
        <f>SUM(N2032:N2054)</f>
        <v>3.1789999999999994</v>
      </c>
      <c r="O2055" s="286">
        <f>SUM(O2032:O2054)</f>
        <v>15.040999999999999</v>
      </c>
    </row>
    <row r="2056" spans="1:15" ht="12.75">
      <c r="A2056" s="280" t="s">
        <v>604</v>
      </c>
      <c r="B2056" s="280" t="s">
        <v>22</v>
      </c>
      <c r="C2056" s="282"/>
      <c r="D2056" s="282"/>
      <c r="E2056" s="316">
        <f>E1974+E1976+E1986+E1988+E1990+E1997+E2003+E2005+E2015+E2019+E2030+E2055</f>
        <v>848.3430599999999</v>
      </c>
      <c r="F2056" s="316"/>
      <c r="G2056" s="316"/>
      <c r="H2056" s="316">
        <f>H1974+H1976+H1986+H1988+H1990+H1997+H2003+H2005+H2015+H2019+H2030+H2055</f>
        <v>183.47842</v>
      </c>
      <c r="I2056" s="316"/>
      <c r="J2056" s="316"/>
      <c r="K2056" s="316">
        <f>K1974+K1976+K1986+K1988+K1990+K1997+K2003+K2005+K2015+K2019+K2030+K2055</f>
        <v>50.623099999999994</v>
      </c>
      <c r="L2056" s="316"/>
      <c r="M2056" s="316"/>
      <c r="N2056" s="316">
        <f>N1974+N1976+N1986+N1988+N1990+N1997+N2003+N2005+N2015+N2019+N2030+N2055</f>
        <v>653.0636499999999</v>
      </c>
      <c r="O2056" s="316">
        <f>O1974+O1976+O1986+O1988+O1990+O1997+O2003+O2005+O2015+O2019+O2030+O2055</f>
        <v>1735.5082300000001</v>
      </c>
    </row>
    <row r="2057" spans="1:15" ht="12.75">
      <c r="A2057" s="158"/>
      <c r="B2057" s="158"/>
      <c r="C2057" s="158"/>
      <c r="D2057" s="158"/>
      <c r="E2057" s="158"/>
      <c r="F2057" s="158"/>
      <c r="G2057" s="158"/>
      <c r="H2057" s="158"/>
      <c r="I2057" s="158"/>
      <c r="J2057" s="158"/>
      <c r="K2057" s="158"/>
      <c r="L2057" s="158"/>
      <c r="M2057" s="158"/>
      <c r="N2057" s="158"/>
      <c r="O2057" s="158"/>
    </row>
    <row r="2058" spans="1:15" ht="12.75">
      <c r="A2058" s="349" t="s">
        <v>605</v>
      </c>
      <c r="B2058" s="350"/>
      <c r="C2058" s="350"/>
      <c r="D2058" s="350"/>
      <c r="E2058" s="350"/>
      <c r="F2058" s="350"/>
      <c r="G2058" s="350"/>
      <c r="H2058" s="350"/>
      <c r="I2058" s="350"/>
      <c r="J2058" s="350"/>
      <c r="K2058" s="350"/>
      <c r="L2058" s="350"/>
      <c r="M2058" s="350"/>
      <c r="N2058" s="350"/>
      <c r="O2058" s="351"/>
    </row>
    <row r="2059" spans="1:15" ht="12.75">
      <c r="A2059" s="333"/>
      <c r="B2059" s="329"/>
      <c r="C2059" s="329"/>
      <c r="D2059" s="329"/>
      <c r="E2059" s="329"/>
      <c r="F2059" s="329"/>
      <c r="G2059" s="329"/>
      <c r="H2059" s="329"/>
      <c r="I2059" s="329"/>
      <c r="J2059" s="329"/>
      <c r="K2059" s="329"/>
      <c r="L2059" s="329"/>
      <c r="M2059" s="329"/>
      <c r="N2059" s="329"/>
      <c r="O2059" s="329"/>
    </row>
    <row r="2060" spans="1:15" ht="12.75">
      <c r="A2060" s="328" t="s">
        <v>606</v>
      </c>
      <c r="B2060" s="280" t="s">
        <v>22</v>
      </c>
      <c r="C2060" s="329"/>
      <c r="D2060" s="329"/>
      <c r="E2060" s="329"/>
      <c r="F2060" s="329"/>
      <c r="G2060" s="329"/>
      <c r="H2060" s="329"/>
      <c r="I2060" s="329"/>
      <c r="J2060" s="329"/>
      <c r="K2060" s="308"/>
      <c r="L2060" s="329"/>
      <c r="M2060" s="329"/>
      <c r="N2060" s="308"/>
      <c r="O2060" s="308">
        <f>E2060+H2060+K2060+N2060</f>
        <v>0</v>
      </c>
    </row>
    <row r="2061" spans="1:15" ht="12.75">
      <c r="A2061" s="328" t="s">
        <v>607</v>
      </c>
      <c r="B2061" s="280" t="s">
        <v>22</v>
      </c>
      <c r="C2061" s="329"/>
      <c r="D2061" s="329"/>
      <c r="E2061" s="308"/>
      <c r="F2061" s="329"/>
      <c r="G2061" s="329"/>
      <c r="H2061" s="308"/>
      <c r="I2061" s="329"/>
      <c r="J2061" s="329"/>
      <c r="K2061" s="308">
        <v>200</v>
      </c>
      <c r="L2061" s="329"/>
      <c r="M2061" s="329"/>
      <c r="N2061" s="308"/>
      <c r="O2061" s="308">
        <f>E2061+H2061+K2061+N2061</f>
        <v>200</v>
      </c>
    </row>
    <row r="2062" spans="1:15" ht="12.75">
      <c r="A2062" s="104" t="s">
        <v>608</v>
      </c>
      <c r="B2062" s="280" t="s">
        <v>22</v>
      </c>
      <c r="C2062" s="104"/>
      <c r="D2062" s="104"/>
      <c r="E2062" s="292"/>
      <c r="F2062" s="292"/>
      <c r="G2062" s="292"/>
      <c r="H2062" s="292"/>
      <c r="I2062" s="292"/>
      <c r="J2062" s="292"/>
      <c r="K2062" s="292"/>
      <c r="L2062" s="292"/>
      <c r="M2062" s="292"/>
      <c r="N2062" s="292"/>
      <c r="O2062" s="308">
        <f>E2062+H2062+K2062+N2062</f>
        <v>0</v>
      </c>
    </row>
    <row r="2063" spans="1:15" ht="21">
      <c r="A2063" s="167" t="s">
        <v>28</v>
      </c>
      <c r="B2063" s="167" t="s">
        <v>1</v>
      </c>
      <c r="C2063" s="52"/>
      <c r="D2063" s="52"/>
      <c r="E2063" s="302">
        <f>SUM(E2061:E2062)</f>
        <v>0</v>
      </c>
      <c r="F2063" s="313"/>
      <c r="G2063" s="313"/>
      <c r="H2063" s="302">
        <f>SUM(H2060:H2062)</f>
        <v>0</v>
      </c>
      <c r="I2063" s="313"/>
      <c r="J2063" s="313"/>
      <c r="K2063" s="302">
        <f>SUM(K2060:K2062)</f>
        <v>200</v>
      </c>
      <c r="L2063" s="302"/>
      <c r="M2063" s="302"/>
      <c r="N2063" s="302">
        <f>SUM(N2060:N2062)</f>
        <v>0</v>
      </c>
      <c r="O2063" s="286">
        <f>SUM(O2060:O2062)</f>
        <v>200</v>
      </c>
    </row>
    <row r="2064" spans="1:15" ht="12.75">
      <c r="A2064" s="352" t="s">
        <v>609</v>
      </c>
      <c r="B2064" s="353"/>
      <c r="C2064" s="353"/>
      <c r="D2064" s="353"/>
      <c r="E2064" s="353"/>
      <c r="F2064" s="353"/>
      <c r="G2064" s="353"/>
      <c r="H2064" s="353"/>
      <c r="I2064" s="353"/>
      <c r="J2064" s="353"/>
      <c r="K2064" s="353"/>
      <c r="L2064" s="353"/>
      <c r="M2064" s="353"/>
      <c r="N2064" s="353"/>
      <c r="O2064" s="354"/>
    </row>
    <row r="2065" spans="1:15" ht="22.5">
      <c r="A2065" s="52" t="s">
        <v>30</v>
      </c>
      <c r="B2065" s="167" t="s">
        <v>22</v>
      </c>
      <c r="C2065" s="167"/>
      <c r="D2065" s="168"/>
      <c r="E2065" s="302">
        <v>2.6</v>
      </c>
      <c r="F2065" s="302"/>
      <c r="G2065" s="302"/>
      <c r="H2065" s="302">
        <v>2.6</v>
      </c>
      <c r="I2065" s="302"/>
      <c r="J2065" s="302"/>
      <c r="K2065" s="302">
        <v>2.59</v>
      </c>
      <c r="L2065" s="302"/>
      <c r="M2065" s="302"/>
      <c r="N2065" s="302">
        <v>2.59</v>
      </c>
      <c r="O2065" s="316">
        <f>E2065+H2065+K2065+N2065</f>
        <v>10.379999999999999</v>
      </c>
    </row>
    <row r="2066" spans="1:15" ht="45">
      <c r="A2066" s="52" t="s">
        <v>31</v>
      </c>
      <c r="B2066" s="167" t="s">
        <v>32</v>
      </c>
      <c r="C2066" s="167"/>
      <c r="D2066" s="167"/>
      <c r="E2066" s="302">
        <v>2.125</v>
      </c>
      <c r="F2066" s="313"/>
      <c r="G2066" s="313"/>
      <c r="H2066" s="302">
        <v>2.125</v>
      </c>
      <c r="I2066" s="313"/>
      <c r="J2066" s="313"/>
      <c r="K2066" s="315">
        <v>2.125</v>
      </c>
      <c r="L2066" s="330"/>
      <c r="M2066" s="330"/>
      <c r="N2066" s="315">
        <v>2.125</v>
      </c>
      <c r="O2066" s="316">
        <f aca="true" t="shared" si="248" ref="O2066:O2071">E2066+H2066+K2066+N2066</f>
        <v>8.5</v>
      </c>
    </row>
    <row r="2067" spans="1:15" ht="112.5">
      <c r="A2067" s="52" t="s">
        <v>610</v>
      </c>
      <c r="B2067" s="167" t="s">
        <v>22</v>
      </c>
      <c r="C2067" s="167"/>
      <c r="D2067" s="167"/>
      <c r="E2067" s="302">
        <v>2.625</v>
      </c>
      <c r="F2067" s="313"/>
      <c r="G2067" s="313"/>
      <c r="H2067" s="313">
        <v>2.625</v>
      </c>
      <c r="I2067" s="313"/>
      <c r="J2067" s="313"/>
      <c r="K2067" s="313">
        <v>2.625</v>
      </c>
      <c r="L2067" s="313"/>
      <c r="M2067" s="313"/>
      <c r="N2067" s="313">
        <v>2.625</v>
      </c>
      <c r="O2067" s="316">
        <f t="shared" si="248"/>
        <v>10.5</v>
      </c>
    </row>
    <row r="2068" spans="1:15" ht="45">
      <c r="A2068" s="52" t="s">
        <v>38</v>
      </c>
      <c r="B2068" s="167" t="s">
        <v>22</v>
      </c>
      <c r="C2068" s="167"/>
      <c r="D2068" s="167"/>
      <c r="E2068" s="302">
        <v>3.386</v>
      </c>
      <c r="F2068" s="302"/>
      <c r="G2068" s="302"/>
      <c r="H2068" s="302">
        <v>3.386</v>
      </c>
      <c r="I2068" s="302"/>
      <c r="J2068" s="302"/>
      <c r="K2068" s="302">
        <v>3.386</v>
      </c>
      <c r="L2068" s="302"/>
      <c r="M2068" s="302"/>
      <c r="N2068" s="302">
        <v>3.386</v>
      </c>
      <c r="O2068" s="316">
        <f t="shared" si="248"/>
        <v>13.544</v>
      </c>
    </row>
    <row r="2069" spans="1:15" ht="22.5">
      <c r="A2069" s="52" t="s">
        <v>613</v>
      </c>
      <c r="B2069" s="167" t="s">
        <v>612</v>
      </c>
      <c r="C2069" s="167"/>
      <c r="D2069" s="167"/>
      <c r="E2069" s="302">
        <v>2.4</v>
      </c>
      <c r="F2069" s="302"/>
      <c r="G2069" s="302"/>
      <c r="H2069" s="302">
        <v>2.4</v>
      </c>
      <c r="I2069" s="302"/>
      <c r="J2069" s="302"/>
      <c r="K2069" s="302">
        <v>2.39</v>
      </c>
      <c r="L2069" s="302"/>
      <c r="M2069" s="302"/>
      <c r="N2069" s="302">
        <v>2.39</v>
      </c>
      <c r="O2069" s="316">
        <f t="shared" si="248"/>
        <v>9.58</v>
      </c>
    </row>
    <row r="2070" spans="1:15" ht="45">
      <c r="A2070" s="52" t="s">
        <v>614</v>
      </c>
      <c r="B2070" s="167" t="s">
        <v>1</v>
      </c>
      <c r="C2070" s="167"/>
      <c r="D2070" s="167"/>
      <c r="E2070" s="302">
        <v>0.25</v>
      </c>
      <c r="F2070" s="302"/>
      <c r="G2070" s="302"/>
      <c r="H2070" s="302">
        <v>0.25</v>
      </c>
      <c r="I2070" s="302"/>
      <c r="J2070" s="302"/>
      <c r="K2070" s="302">
        <v>0.25</v>
      </c>
      <c r="L2070" s="302"/>
      <c r="M2070" s="302"/>
      <c r="N2070" s="302">
        <v>0.25</v>
      </c>
      <c r="O2070" s="316">
        <f t="shared" si="248"/>
        <v>1</v>
      </c>
    </row>
    <row r="2071" spans="1:15" ht="56.25">
      <c r="A2071" s="52" t="s">
        <v>615</v>
      </c>
      <c r="B2071" s="167" t="s">
        <v>1</v>
      </c>
      <c r="C2071" s="167"/>
      <c r="D2071" s="167"/>
      <c r="E2071" s="302"/>
      <c r="F2071" s="302"/>
      <c r="G2071" s="302"/>
      <c r="H2071" s="302">
        <v>3</v>
      </c>
      <c r="I2071" s="302"/>
      <c r="J2071" s="302"/>
      <c r="K2071" s="302"/>
      <c r="L2071" s="302"/>
      <c r="M2071" s="302"/>
      <c r="N2071" s="302">
        <v>4</v>
      </c>
      <c r="O2071" s="316">
        <f t="shared" si="248"/>
        <v>7</v>
      </c>
    </row>
    <row r="2072" spans="1:15" ht="21.75">
      <c r="A2072" s="331" t="s">
        <v>616</v>
      </c>
      <c r="B2072" s="280" t="s">
        <v>1</v>
      </c>
      <c r="C2072" s="282"/>
      <c r="D2072" s="282"/>
      <c r="E2072" s="316">
        <f>SUM(E2065:E2071)</f>
        <v>13.386000000000001</v>
      </c>
      <c r="F2072" s="316"/>
      <c r="G2072" s="316"/>
      <c r="H2072" s="316">
        <f>SUM(H2065:H2071)</f>
        <v>16.386000000000003</v>
      </c>
      <c r="I2072" s="316"/>
      <c r="J2072" s="316"/>
      <c r="K2072" s="316">
        <f>SUM(K2065:K2071)</f>
        <v>13.366</v>
      </c>
      <c r="L2072" s="316"/>
      <c r="M2072" s="316"/>
      <c r="N2072" s="316">
        <f>SUM(N2065:N2071)</f>
        <v>17.366</v>
      </c>
      <c r="O2072" s="316">
        <f>SUM(O2065:O2071)</f>
        <v>60.504</v>
      </c>
    </row>
    <row r="2073" spans="1:15" ht="12.75">
      <c r="A2073" s="158"/>
      <c r="B2073" s="158"/>
      <c r="C2073" s="158"/>
      <c r="D2073" s="158"/>
      <c r="E2073" s="158"/>
      <c r="F2073" s="158"/>
      <c r="G2073" s="158"/>
      <c r="H2073" s="158"/>
      <c r="I2073" s="158"/>
      <c r="J2073" s="158"/>
      <c r="K2073" s="158"/>
      <c r="L2073" s="158"/>
      <c r="M2073" s="158"/>
      <c r="N2073" s="158"/>
      <c r="O2073" s="158"/>
    </row>
    <row r="2074" spans="1:15" ht="12.75">
      <c r="A2074" s="355" t="s">
        <v>617</v>
      </c>
      <c r="B2074" s="356"/>
      <c r="C2074" s="357"/>
      <c r="D2074" s="158"/>
      <c r="E2074" s="316">
        <f>E2056+E2063+E2072</f>
        <v>861.7290599999999</v>
      </c>
      <c r="F2074" s="341"/>
      <c r="G2074" s="341"/>
      <c r="H2074" s="316">
        <f>H2056+H2063+H2072</f>
        <v>199.86442</v>
      </c>
      <c r="I2074" s="341"/>
      <c r="J2074" s="341"/>
      <c r="K2074" s="316">
        <f>K2056+K2063+K2072</f>
        <v>263.9891</v>
      </c>
      <c r="L2074" s="341"/>
      <c r="M2074" s="341"/>
      <c r="N2074" s="316">
        <f>N2056+N2063+N2072</f>
        <v>670.4296499999999</v>
      </c>
      <c r="O2074" s="316">
        <f>O2056+O2063+O2072</f>
        <v>1996.01223</v>
      </c>
    </row>
    <row r="2075" spans="1:15" ht="12.75">
      <c r="A2075" s="342"/>
      <c r="B2075" s="342"/>
      <c r="C2075" s="342"/>
      <c r="D2075" s="334"/>
      <c r="E2075" s="343"/>
      <c r="F2075" s="345"/>
      <c r="G2075" s="345"/>
      <c r="H2075" s="343"/>
      <c r="I2075" s="345"/>
      <c r="J2075" s="345"/>
      <c r="K2075" s="343"/>
      <c r="L2075" s="345"/>
      <c r="M2075" s="345"/>
      <c r="N2075" s="343"/>
      <c r="O2075" s="343"/>
    </row>
    <row r="2076" spans="1:15" ht="12.75">
      <c r="A2076" s="342"/>
      <c r="B2076" s="342"/>
      <c r="C2076" s="342"/>
      <c r="D2076" s="334"/>
      <c r="E2076" s="343"/>
      <c r="F2076" s="345"/>
      <c r="G2076" s="345"/>
      <c r="H2076" s="343"/>
      <c r="I2076" s="345"/>
      <c r="J2076" s="345"/>
      <c r="K2076" s="343"/>
      <c r="L2076" s="345"/>
      <c r="M2076" s="345"/>
      <c r="N2076" s="343"/>
      <c r="O2076" s="343"/>
    </row>
    <row r="2077" spans="1:15" ht="12.75">
      <c r="A2077" s="342"/>
      <c r="B2077" s="342"/>
      <c r="C2077" s="342"/>
      <c r="D2077" s="334"/>
      <c r="E2077" s="343"/>
      <c r="F2077" s="345"/>
      <c r="G2077" s="345"/>
      <c r="H2077" s="343"/>
      <c r="I2077" s="345"/>
      <c r="J2077" s="345"/>
      <c r="K2077" s="343"/>
      <c r="L2077" s="345"/>
      <c r="M2077" s="345"/>
      <c r="N2077" s="343"/>
      <c r="O2077" s="343"/>
    </row>
    <row r="2078" spans="1:15" ht="12.75">
      <c r="A2078" s="342"/>
      <c r="B2078" s="342"/>
      <c r="C2078" s="342"/>
      <c r="D2078" s="334"/>
      <c r="E2078" s="343"/>
      <c r="F2078" s="345"/>
      <c r="G2078" s="345"/>
      <c r="H2078" s="343"/>
      <c r="I2078" s="345"/>
      <c r="J2078" s="345"/>
      <c r="K2078" s="343"/>
      <c r="L2078" s="345"/>
      <c r="M2078" s="345"/>
      <c r="N2078" s="343"/>
      <c r="O2078" s="343"/>
    </row>
    <row r="2079" spans="1:15" ht="12.75">
      <c r="A2079" s="342"/>
      <c r="B2079" s="342"/>
      <c r="C2079" s="342"/>
      <c r="D2079" s="334"/>
      <c r="E2079" s="343"/>
      <c r="F2079" s="345"/>
      <c r="G2079" s="345"/>
      <c r="H2079" s="343"/>
      <c r="I2079" s="345"/>
      <c r="J2079" s="345"/>
      <c r="K2079" s="343"/>
      <c r="L2079" s="345"/>
      <c r="M2079" s="345"/>
      <c r="N2079" s="343"/>
      <c r="O2079" s="343"/>
    </row>
    <row r="2080" spans="1:15" ht="12.75">
      <c r="A2080" s="342"/>
      <c r="B2080" s="342"/>
      <c r="C2080" s="342"/>
      <c r="D2080" s="334"/>
      <c r="E2080" s="343"/>
      <c r="F2080" s="345"/>
      <c r="G2080" s="345"/>
      <c r="H2080" s="343"/>
      <c r="I2080" s="345"/>
      <c r="J2080" s="345"/>
      <c r="K2080" s="343"/>
      <c r="L2080" s="345"/>
      <c r="M2080" s="345"/>
      <c r="N2080" s="343"/>
      <c r="O2080" s="343"/>
    </row>
    <row r="2081" spans="1:15" ht="12.75">
      <c r="A2081" s="342"/>
      <c r="B2081" s="342"/>
      <c r="C2081" s="342"/>
      <c r="D2081" s="334"/>
      <c r="E2081" s="343"/>
      <c r="F2081" s="345"/>
      <c r="G2081" s="345"/>
      <c r="H2081" s="343"/>
      <c r="I2081" s="345"/>
      <c r="J2081" s="345"/>
      <c r="K2081" s="343"/>
      <c r="L2081" s="345"/>
      <c r="M2081" s="345"/>
      <c r="N2081" s="343"/>
      <c r="O2081" s="343"/>
    </row>
    <row r="2082" spans="1:15" ht="12.75">
      <c r="A2082" s="342"/>
      <c r="B2082" s="342"/>
      <c r="C2082" s="342"/>
      <c r="D2082" s="334"/>
      <c r="E2082" s="343"/>
      <c r="F2082" s="345"/>
      <c r="G2082" s="345"/>
      <c r="H2082" s="343"/>
      <c r="I2082" s="345"/>
      <c r="J2082" s="345"/>
      <c r="K2082" s="343"/>
      <c r="L2082" s="345"/>
      <c r="M2082" s="345"/>
      <c r="N2082" s="343"/>
      <c r="O2082" s="343"/>
    </row>
    <row r="2083" spans="1:15" ht="12.75">
      <c r="A2083" s="342"/>
      <c r="B2083" s="342"/>
      <c r="C2083" s="342"/>
      <c r="D2083" s="334"/>
      <c r="E2083" s="343"/>
      <c r="F2083" s="345"/>
      <c r="G2083" s="345"/>
      <c r="H2083" s="343"/>
      <c r="I2083" s="345"/>
      <c r="J2083" s="345"/>
      <c r="K2083" s="343"/>
      <c r="L2083" s="345"/>
      <c r="M2083" s="345"/>
      <c r="N2083" s="343"/>
      <c r="O2083" s="343"/>
    </row>
    <row r="2084" spans="1:15" ht="12.75">
      <c r="A2084" s="342"/>
      <c r="B2084" s="342"/>
      <c r="C2084" s="342"/>
      <c r="D2084" s="334"/>
      <c r="E2084" s="343"/>
      <c r="F2084" s="345"/>
      <c r="G2084" s="345"/>
      <c r="H2084" s="343"/>
      <c r="I2084" s="345"/>
      <c r="J2084" s="345"/>
      <c r="K2084" s="343"/>
      <c r="L2084" s="345"/>
      <c r="M2084" s="345"/>
      <c r="N2084" s="343"/>
      <c r="O2084" s="343"/>
    </row>
    <row r="2085" spans="1:15" ht="12.75">
      <c r="A2085" s="346"/>
      <c r="B2085" s="334"/>
      <c r="C2085" s="334"/>
      <c r="D2085" s="334"/>
      <c r="E2085" s="343"/>
      <c r="F2085" s="343"/>
      <c r="G2085" s="343"/>
      <c r="H2085" s="343"/>
      <c r="I2085" s="343"/>
      <c r="J2085" s="343"/>
      <c r="K2085" s="343"/>
      <c r="L2085" s="343"/>
      <c r="M2085" s="343"/>
      <c r="N2085" s="343"/>
      <c r="O2085" s="343"/>
    </row>
    <row r="2086" spans="1:15" ht="12.75">
      <c r="A2086" s="373" t="s">
        <v>683</v>
      </c>
      <c r="B2086" s="373"/>
      <c r="C2086" s="373"/>
      <c r="D2086" s="373"/>
      <c r="E2086" s="373"/>
      <c r="F2086" s="373"/>
      <c r="G2086" s="373"/>
      <c r="H2086" s="373"/>
      <c r="I2086" s="373"/>
      <c r="J2086" s="373"/>
      <c r="K2086" s="373"/>
      <c r="L2086" s="373"/>
      <c r="M2086" s="373"/>
      <c r="N2086" s="373"/>
      <c r="O2086" s="373"/>
    </row>
    <row r="2087" spans="1:15" ht="12.75">
      <c r="A2087" s="358"/>
      <c r="B2087" s="344"/>
      <c r="C2087" s="344"/>
      <c r="D2087" s="344"/>
      <c r="E2087" s="344"/>
      <c r="F2087" s="344"/>
      <c r="G2087" s="344"/>
      <c r="H2087" s="344"/>
      <c r="I2087" s="344"/>
      <c r="J2087" s="344"/>
      <c r="K2087" s="344"/>
      <c r="L2087" s="344"/>
      <c r="M2087" s="344"/>
      <c r="N2087" s="344"/>
      <c r="O2087" s="344"/>
    </row>
    <row r="2088" spans="1:15" ht="52.5">
      <c r="A2088" s="276" t="s">
        <v>43</v>
      </c>
      <c r="B2088" s="276" t="s">
        <v>44</v>
      </c>
      <c r="C2088" s="367" t="s">
        <v>45</v>
      </c>
      <c r="D2088" s="368"/>
      <c r="E2088" s="368"/>
      <c r="F2088" s="368"/>
      <c r="G2088" s="368"/>
      <c r="H2088" s="368"/>
      <c r="I2088" s="368"/>
      <c r="J2088" s="368"/>
      <c r="K2088" s="368"/>
      <c r="L2088" s="368"/>
      <c r="M2088" s="368"/>
      <c r="N2088" s="369"/>
      <c r="O2088" s="130" t="s">
        <v>46</v>
      </c>
    </row>
    <row r="2089" spans="1:15" ht="12.75">
      <c r="A2089" s="277"/>
      <c r="B2089" s="277"/>
      <c r="C2089" s="367" t="s">
        <v>47</v>
      </c>
      <c r="D2089" s="368"/>
      <c r="E2089" s="368"/>
      <c r="F2089" s="367" t="s">
        <v>48</v>
      </c>
      <c r="G2089" s="368"/>
      <c r="H2089" s="368"/>
      <c r="I2089" s="367" t="s">
        <v>49</v>
      </c>
      <c r="J2089" s="368"/>
      <c r="K2089" s="368"/>
      <c r="L2089" s="367" t="s">
        <v>50</v>
      </c>
      <c r="M2089" s="368"/>
      <c r="N2089" s="369"/>
      <c r="O2089" s="130"/>
    </row>
    <row r="2090" spans="1:15" ht="21">
      <c r="A2090" s="278"/>
      <c r="B2090" s="278"/>
      <c r="C2090" s="277" t="s">
        <v>51</v>
      </c>
      <c r="D2090" s="277" t="s">
        <v>52</v>
      </c>
      <c r="E2090" s="277" t="s">
        <v>53</v>
      </c>
      <c r="F2090" s="277" t="s">
        <v>51</v>
      </c>
      <c r="G2090" s="277" t="s">
        <v>54</v>
      </c>
      <c r="H2090" s="277" t="s">
        <v>53</v>
      </c>
      <c r="I2090" s="277" t="s">
        <v>51</v>
      </c>
      <c r="J2090" s="277" t="s">
        <v>54</v>
      </c>
      <c r="K2090" s="277" t="s">
        <v>53</v>
      </c>
      <c r="L2090" s="130" t="s">
        <v>51</v>
      </c>
      <c r="M2090" s="130" t="s">
        <v>54</v>
      </c>
      <c r="N2090" s="130" t="s">
        <v>53</v>
      </c>
      <c r="O2090" s="132"/>
    </row>
    <row r="2091" spans="1:15" ht="12.75">
      <c r="A2091" s="359" t="s">
        <v>55</v>
      </c>
      <c r="B2091" s="360"/>
      <c r="C2091" s="360"/>
      <c r="D2091" s="360"/>
      <c r="E2091" s="360"/>
      <c r="F2091" s="360"/>
      <c r="G2091" s="360"/>
      <c r="H2091" s="360"/>
      <c r="I2091" s="360"/>
      <c r="J2091" s="360"/>
      <c r="K2091" s="360"/>
      <c r="L2091" s="360"/>
      <c r="M2091" s="360"/>
      <c r="N2091" s="360"/>
      <c r="O2091" s="361"/>
    </row>
    <row r="2092" spans="1:15" ht="12.75">
      <c r="A2092" s="349" t="s">
        <v>56</v>
      </c>
      <c r="B2092" s="350"/>
      <c r="C2092" s="350"/>
      <c r="D2092" s="350"/>
      <c r="E2092" s="350"/>
      <c r="F2092" s="350"/>
      <c r="G2092" s="350"/>
      <c r="H2092" s="350"/>
      <c r="I2092" s="350"/>
      <c r="J2092" s="350"/>
      <c r="K2092" s="350"/>
      <c r="L2092" s="350"/>
      <c r="M2092" s="350"/>
      <c r="N2092" s="350"/>
      <c r="O2092" s="351"/>
    </row>
    <row r="2093" spans="1:15" ht="12.75">
      <c r="A2093" s="279"/>
      <c r="B2093" s="280"/>
      <c r="C2093" s="104"/>
      <c r="D2093" s="104"/>
      <c r="E2093" s="281"/>
      <c r="F2093" s="104"/>
      <c r="G2093" s="104"/>
      <c r="H2093" s="282"/>
      <c r="I2093" s="158"/>
      <c r="J2093" s="158"/>
      <c r="K2093" s="282"/>
      <c r="L2093" s="283"/>
      <c r="M2093" s="283"/>
      <c r="N2093" s="284"/>
      <c r="O2093" s="284"/>
    </row>
    <row r="2094" spans="1:15" ht="12.75">
      <c r="A2094" s="285" t="s">
        <v>545</v>
      </c>
      <c r="B2094" s="285"/>
      <c r="C2094" s="157"/>
      <c r="D2094" s="157"/>
      <c r="E2094" s="286">
        <v>42</v>
      </c>
      <c r="F2094" s="157"/>
      <c r="G2094" s="157"/>
      <c r="H2094" s="286">
        <v>42</v>
      </c>
      <c r="I2094" s="157"/>
      <c r="J2094" s="157"/>
      <c r="K2094" s="286">
        <v>42</v>
      </c>
      <c r="L2094" s="287"/>
      <c r="M2094" s="287"/>
      <c r="N2094" s="286">
        <v>42</v>
      </c>
      <c r="O2094" s="288">
        <f>SUM(E2094,H2094,K2094,N2094)</f>
        <v>168</v>
      </c>
    </row>
    <row r="2095" spans="1:15" ht="12.75">
      <c r="A2095" s="285"/>
      <c r="B2095" s="285"/>
      <c r="C2095" s="157"/>
      <c r="D2095" s="157"/>
      <c r="E2095" s="286"/>
      <c r="F2095" s="157"/>
      <c r="G2095" s="157"/>
      <c r="H2095" s="286"/>
      <c r="I2095" s="157"/>
      <c r="J2095" s="157"/>
      <c r="K2095" s="286"/>
      <c r="L2095" s="289"/>
      <c r="M2095" s="289"/>
      <c r="N2095" s="286"/>
      <c r="O2095" s="332"/>
    </row>
    <row r="2096" spans="1:15" ht="22.5">
      <c r="A2096" s="290" t="s">
        <v>57</v>
      </c>
      <c r="B2096" s="291" t="s">
        <v>58</v>
      </c>
      <c r="C2096" s="159">
        <v>80</v>
      </c>
      <c r="D2096" s="159">
        <v>170</v>
      </c>
      <c r="E2096" s="292">
        <f>(C2096*D2096)/1000</f>
        <v>13.6</v>
      </c>
      <c r="F2096" s="159">
        <v>80</v>
      </c>
      <c r="G2096" s="159">
        <v>170</v>
      </c>
      <c r="H2096" s="292">
        <f>(F2096*G2096)/1000</f>
        <v>13.6</v>
      </c>
      <c r="I2096" s="159">
        <v>70</v>
      </c>
      <c r="J2096" s="159">
        <v>170</v>
      </c>
      <c r="K2096" s="292">
        <f>(I2096*J2096)/1000</f>
        <v>11.9</v>
      </c>
      <c r="L2096" s="293">
        <v>90</v>
      </c>
      <c r="M2096" s="293">
        <v>170</v>
      </c>
      <c r="N2096" s="292">
        <f>(L2096*M2096)/1000</f>
        <v>15.3</v>
      </c>
      <c r="O2096" s="288">
        <f>SUM(E2096,H2096,K2096,N2096)</f>
        <v>54.400000000000006</v>
      </c>
    </row>
    <row r="2097" spans="1:15" ht="12.75">
      <c r="A2097" s="290"/>
      <c r="B2097" s="291"/>
      <c r="C2097" s="159"/>
      <c r="D2097" s="159"/>
      <c r="E2097" s="281"/>
      <c r="F2097" s="159"/>
      <c r="G2097" s="159"/>
      <c r="H2097" s="281"/>
      <c r="I2097" s="159"/>
      <c r="J2097" s="159"/>
      <c r="K2097" s="281"/>
      <c r="L2097" s="293"/>
      <c r="M2097" s="293"/>
      <c r="N2097" s="281"/>
      <c r="O2097" s="288"/>
    </row>
    <row r="2098" spans="1:15" ht="12.75">
      <c r="A2098" s="279" t="s">
        <v>546</v>
      </c>
      <c r="B2098" s="291" t="s">
        <v>58</v>
      </c>
      <c r="C2098" s="158">
        <v>27</v>
      </c>
      <c r="D2098" s="158">
        <v>34</v>
      </c>
      <c r="E2098" s="292">
        <f aca="true" t="shared" si="249" ref="E2098:E2104">(C2098*D2098)/1000</f>
        <v>0.918</v>
      </c>
      <c r="F2098" s="158">
        <v>27</v>
      </c>
      <c r="G2098" s="158">
        <v>30</v>
      </c>
      <c r="H2098" s="292">
        <f aca="true" t="shared" si="250" ref="H2098:H2104">(F2098*G2098)/1000</f>
        <v>0.81</v>
      </c>
      <c r="I2098" s="158">
        <v>24</v>
      </c>
      <c r="J2098" s="158">
        <v>20</v>
      </c>
      <c r="K2098" s="292">
        <f aca="true" t="shared" si="251" ref="K2098:K2104">(I2098*J2098)/1000</f>
        <v>0.48</v>
      </c>
      <c r="L2098" s="158">
        <v>29</v>
      </c>
      <c r="M2098" s="158">
        <v>25</v>
      </c>
      <c r="N2098" s="292">
        <f aca="true" t="shared" si="252" ref="N2098:N2104">(L2098*M2098)/1000</f>
        <v>0.725</v>
      </c>
      <c r="O2098" s="288">
        <f aca="true" t="shared" si="253" ref="O2098:O2104">SUM(E2098,H2098,K2098,N2098)</f>
        <v>2.9330000000000003</v>
      </c>
    </row>
    <row r="2099" spans="1:15" ht="12.75">
      <c r="A2099" s="279" t="s">
        <v>547</v>
      </c>
      <c r="B2099" s="291" t="s">
        <v>58</v>
      </c>
      <c r="C2099" s="158">
        <v>27</v>
      </c>
      <c r="D2099" s="158">
        <v>40</v>
      </c>
      <c r="E2099" s="292">
        <f t="shared" si="249"/>
        <v>1.08</v>
      </c>
      <c r="F2099" s="158">
        <v>35</v>
      </c>
      <c r="G2099" s="158">
        <v>30</v>
      </c>
      <c r="H2099" s="292">
        <f t="shared" si="250"/>
        <v>1.05</v>
      </c>
      <c r="I2099" s="158">
        <v>35</v>
      </c>
      <c r="J2099" s="158">
        <v>25</v>
      </c>
      <c r="K2099" s="292">
        <f t="shared" si="251"/>
        <v>0.875</v>
      </c>
      <c r="L2099" s="158">
        <v>35</v>
      </c>
      <c r="M2099" s="158">
        <v>27</v>
      </c>
      <c r="N2099" s="292">
        <f t="shared" si="252"/>
        <v>0.945</v>
      </c>
      <c r="O2099" s="288">
        <f t="shared" si="253"/>
        <v>3.9499999999999997</v>
      </c>
    </row>
    <row r="2100" spans="1:15" ht="12.75">
      <c r="A2100" s="279" t="s">
        <v>548</v>
      </c>
      <c r="B2100" s="291" t="s">
        <v>58</v>
      </c>
      <c r="C2100" s="158">
        <v>7</v>
      </c>
      <c r="D2100" s="158">
        <v>25</v>
      </c>
      <c r="E2100" s="292">
        <f t="shared" si="249"/>
        <v>0.175</v>
      </c>
      <c r="F2100" s="158">
        <v>7</v>
      </c>
      <c r="G2100" s="158">
        <v>20</v>
      </c>
      <c r="H2100" s="292">
        <f t="shared" si="250"/>
        <v>0.14</v>
      </c>
      <c r="I2100" s="158">
        <v>3</v>
      </c>
      <c r="J2100" s="158">
        <v>15</v>
      </c>
      <c r="K2100" s="292">
        <f t="shared" si="251"/>
        <v>0.045</v>
      </c>
      <c r="L2100" s="158">
        <v>11</v>
      </c>
      <c r="M2100" s="158">
        <v>20</v>
      </c>
      <c r="N2100" s="292">
        <f t="shared" si="252"/>
        <v>0.22</v>
      </c>
      <c r="O2100" s="288">
        <f t="shared" si="253"/>
        <v>0.58</v>
      </c>
    </row>
    <row r="2101" spans="1:15" ht="12.75">
      <c r="A2101" s="279" t="s">
        <v>549</v>
      </c>
      <c r="B2101" s="291" t="s">
        <v>58</v>
      </c>
      <c r="C2101" s="158">
        <v>50</v>
      </c>
      <c r="D2101" s="158">
        <v>30</v>
      </c>
      <c r="E2101" s="292">
        <f t="shared" si="249"/>
        <v>1.5</v>
      </c>
      <c r="F2101" s="158">
        <v>60</v>
      </c>
      <c r="G2101" s="158">
        <v>25</v>
      </c>
      <c r="H2101" s="292">
        <f t="shared" si="250"/>
        <v>1.5</v>
      </c>
      <c r="I2101" s="158">
        <v>64</v>
      </c>
      <c r="J2101" s="158">
        <v>15</v>
      </c>
      <c r="K2101" s="292">
        <f t="shared" si="251"/>
        <v>0.96</v>
      </c>
      <c r="L2101" s="158">
        <v>70</v>
      </c>
      <c r="M2101" s="158">
        <v>25</v>
      </c>
      <c r="N2101" s="292">
        <f t="shared" si="252"/>
        <v>1.75</v>
      </c>
      <c r="O2101" s="288">
        <f t="shared" si="253"/>
        <v>5.71</v>
      </c>
    </row>
    <row r="2102" spans="1:15" ht="12.75">
      <c r="A2102" s="279" t="s">
        <v>550</v>
      </c>
      <c r="B2102" s="291" t="s">
        <v>58</v>
      </c>
      <c r="C2102" s="158">
        <v>665</v>
      </c>
      <c r="D2102" s="158">
        <v>30</v>
      </c>
      <c r="E2102" s="292">
        <f t="shared" si="249"/>
        <v>19.95</v>
      </c>
      <c r="F2102" s="158">
        <v>160</v>
      </c>
      <c r="G2102" s="158">
        <v>30</v>
      </c>
      <c r="H2102" s="292">
        <f t="shared" si="250"/>
        <v>4.8</v>
      </c>
      <c r="I2102" s="158">
        <v>147</v>
      </c>
      <c r="J2102" s="158">
        <v>20</v>
      </c>
      <c r="K2102" s="292">
        <f t="shared" si="251"/>
        <v>2.94</v>
      </c>
      <c r="L2102" s="158">
        <v>190</v>
      </c>
      <c r="M2102" s="158">
        <v>25</v>
      </c>
      <c r="N2102" s="292">
        <f t="shared" si="252"/>
        <v>4.75</v>
      </c>
      <c r="O2102" s="288">
        <f t="shared" si="253"/>
        <v>32.44</v>
      </c>
    </row>
    <row r="2103" spans="1:15" ht="12.75">
      <c r="A2103" s="279" t="s">
        <v>551</v>
      </c>
      <c r="B2103" s="291" t="s">
        <v>58</v>
      </c>
      <c r="C2103" s="158">
        <v>2</v>
      </c>
      <c r="D2103" s="158">
        <v>70</v>
      </c>
      <c r="E2103" s="292">
        <f t="shared" si="249"/>
        <v>0.14</v>
      </c>
      <c r="F2103" s="158">
        <v>7</v>
      </c>
      <c r="G2103" s="158">
        <v>100</v>
      </c>
      <c r="H2103" s="292">
        <f t="shared" si="250"/>
        <v>0.7</v>
      </c>
      <c r="I2103" s="158">
        <v>3</v>
      </c>
      <c r="J2103" s="158">
        <v>50</v>
      </c>
      <c r="K2103" s="292">
        <f t="shared" si="251"/>
        <v>0.15</v>
      </c>
      <c r="L2103" s="158">
        <v>1.5</v>
      </c>
      <c r="M2103" s="158">
        <v>70</v>
      </c>
      <c r="N2103" s="292">
        <f t="shared" si="252"/>
        <v>0.105</v>
      </c>
      <c r="O2103" s="288">
        <f t="shared" si="253"/>
        <v>1.095</v>
      </c>
    </row>
    <row r="2104" spans="1:15" ht="12.75">
      <c r="A2104" s="279" t="s">
        <v>552</v>
      </c>
      <c r="B2104" s="291" t="s">
        <v>58</v>
      </c>
      <c r="C2104" s="158">
        <v>2</v>
      </c>
      <c r="D2104" s="158">
        <v>70</v>
      </c>
      <c r="E2104" s="292">
        <f t="shared" si="249"/>
        <v>0.14</v>
      </c>
      <c r="F2104" s="158">
        <v>14</v>
      </c>
      <c r="G2104" s="158">
        <v>100</v>
      </c>
      <c r="H2104" s="292">
        <f t="shared" si="250"/>
        <v>1.4</v>
      </c>
      <c r="I2104" s="158">
        <v>6</v>
      </c>
      <c r="J2104" s="158">
        <v>50</v>
      </c>
      <c r="K2104" s="292">
        <f t="shared" si="251"/>
        <v>0.3</v>
      </c>
      <c r="L2104" s="158">
        <v>6</v>
      </c>
      <c r="M2104" s="158">
        <v>70</v>
      </c>
      <c r="N2104" s="292">
        <f t="shared" si="252"/>
        <v>0.42</v>
      </c>
      <c r="O2104" s="288">
        <f t="shared" si="253"/>
        <v>2.2600000000000002</v>
      </c>
    </row>
    <row r="2105" spans="1:15" ht="12.75">
      <c r="A2105" s="279"/>
      <c r="B2105" s="291"/>
      <c r="C2105" s="16"/>
      <c r="D2105" s="16"/>
      <c r="E2105" s="281"/>
      <c r="F2105" s="16"/>
      <c r="G2105" s="16"/>
      <c r="H2105" s="281"/>
      <c r="I2105" s="16"/>
      <c r="J2105" s="16"/>
      <c r="K2105" s="281"/>
      <c r="L2105" s="16"/>
      <c r="M2105" s="16"/>
      <c r="N2105" s="281"/>
      <c r="O2105" s="288"/>
    </row>
    <row r="2106" spans="1:15" ht="12.75">
      <c r="A2106" s="285" t="s">
        <v>553</v>
      </c>
      <c r="B2106" s="157"/>
      <c r="C2106" s="157"/>
      <c r="D2106" s="157"/>
      <c r="E2106" s="286">
        <f>SUM(E2098:E2104)</f>
        <v>23.903</v>
      </c>
      <c r="F2106" s="157"/>
      <c r="G2106" s="157"/>
      <c r="H2106" s="286">
        <f>SUM(H2098:H2104)</f>
        <v>10.4</v>
      </c>
      <c r="I2106" s="157"/>
      <c r="J2106" s="157"/>
      <c r="K2106" s="286">
        <f>SUM(K2098:K2104)</f>
        <v>5.75</v>
      </c>
      <c r="L2106" s="157"/>
      <c r="M2106" s="157"/>
      <c r="N2106" s="286">
        <f>SUM(N2098:N2104)</f>
        <v>8.915000000000001</v>
      </c>
      <c r="O2106" s="288">
        <f>SUM(E2106,H2106,K2106,N2106)</f>
        <v>48.967999999999996</v>
      </c>
    </row>
    <row r="2107" spans="1:15" ht="12.75">
      <c r="A2107" s="285"/>
      <c r="B2107" s="157"/>
      <c r="C2107" s="157"/>
      <c r="D2107" s="157"/>
      <c r="E2107" s="285"/>
      <c r="F2107" s="157"/>
      <c r="G2107" s="157"/>
      <c r="H2107" s="285"/>
      <c r="I2107" s="157"/>
      <c r="J2107" s="157"/>
      <c r="K2107" s="285"/>
      <c r="L2107" s="157"/>
      <c r="M2107" s="157"/>
      <c r="N2107" s="285"/>
      <c r="O2107" s="294"/>
    </row>
    <row r="2108" spans="1:15" ht="12.75">
      <c r="A2108" s="296" t="s">
        <v>59</v>
      </c>
      <c r="B2108" s="167" t="s">
        <v>169</v>
      </c>
      <c r="C2108" s="297">
        <v>260</v>
      </c>
      <c r="D2108" s="297">
        <v>20</v>
      </c>
      <c r="E2108" s="292">
        <f>(C2108*D2108)/1000</f>
        <v>5.2</v>
      </c>
      <c r="F2108" s="297">
        <v>250</v>
      </c>
      <c r="G2108" s="297">
        <v>20</v>
      </c>
      <c r="H2108" s="292">
        <f>(F2108*G2108)/1000</f>
        <v>5</v>
      </c>
      <c r="I2108" s="297">
        <v>246</v>
      </c>
      <c r="J2108" s="297">
        <v>20</v>
      </c>
      <c r="K2108" s="292">
        <f>(I2108*J2108)/1000</f>
        <v>4.92</v>
      </c>
      <c r="L2108" s="298">
        <v>253</v>
      </c>
      <c r="M2108" s="299">
        <v>20</v>
      </c>
      <c r="N2108" s="292">
        <f>(L2108*M2108)/1000</f>
        <v>5.06</v>
      </c>
      <c r="O2108" s="288">
        <f>SUM(E2108,H2108,K2108,N2108)</f>
        <v>20.18</v>
      </c>
    </row>
    <row r="2109" spans="1:15" ht="12.75">
      <c r="A2109" s="296"/>
      <c r="B2109" s="167"/>
      <c r="C2109" s="52"/>
      <c r="D2109" s="52"/>
      <c r="E2109" s="281"/>
      <c r="F2109" s="52"/>
      <c r="G2109" s="52"/>
      <c r="H2109" s="281"/>
      <c r="I2109" s="52"/>
      <c r="J2109" s="52"/>
      <c r="K2109" s="281"/>
      <c r="L2109" s="155"/>
      <c r="M2109" s="155"/>
      <c r="N2109" s="300"/>
      <c r="O2109" s="301"/>
    </row>
    <row r="2110" spans="1:15" ht="21">
      <c r="A2110" s="167" t="s">
        <v>60</v>
      </c>
      <c r="B2110" s="167"/>
      <c r="C2110" s="52"/>
      <c r="D2110" s="52"/>
      <c r="E2110" s="302">
        <v>0.5</v>
      </c>
      <c r="F2110" s="303"/>
      <c r="G2110" s="303"/>
      <c r="H2110" s="302">
        <v>0.5</v>
      </c>
      <c r="I2110" s="303"/>
      <c r="J2110" s="303"/>
      <c r="K2110" s="302">
        <v>0.5</v>
      </c>
      <c r="L2110" s="304"/>
      <c r="M2110" s="304"/>
      <c r="N2110" s="304">
        <v>0.5</v>
      </c>
      <c r="O2110" s="305">
        <f>SUM(E2110,H2110,K2110,N2110)</f>
        <v>2</v>
      </c>
    </row>
    <row r="2111" spans="1:15" ht="12.75">
      <c r="A2111" s="362" t="s">
        <v>61</v>
      </c>
      <c r="B2111" s="363"/>
      <c r="C2111" s="363"/>
      <c r="D2111" s="364"/>
      <c r="E2111" s="158"/>
      <c r="F2111" s="158"/>
      <c r="G2111" s="158"/>
      <c r="H2111" s="158"/>
      <c r="I2111" s="158"/>
      <c r="J2111" s="158"/>
      <c r="K2111" s="158"/>
      <c r="L2111" s="158"/>
      <c r="M2111" s="158"/>
      <c r="N2111" s="158"/>
      <c r="O2111" s="158"/>
    </row>
    <row r="2112" spans="1:15" ht="22.5">
      <c r="A2112" s="52" t="s">
        <v>62</v>
      </c>
      <c r="B2112" s="167" t="s">
        <v>63</v>
      </c>
      <c r="C2112" s="297">
        <v>8.91</v>
      </c>
      <c r="D2112" s="297">
        <v>4.38</v>
      </c>
      <c r="E2112" s="302">
        <f>C2112*D2112</f>
        <v>39.0258</v>
      </c>
      <c r="F2112" s="297">
        <v>5.94</v>
      </c>
      <c r="G2112" s="297">
        <v>4.38</v>
      </c>
      <c r="H2112" s="302">
        <f>F2112*G2112</f>
        <v>26.017200000000003</v>
      </c>
      <c r="I2112" s="297">
        <v>3.56</v>
      </c>
      <c r="J2112" s="297">
        <v>4.39</v>
      </c>
      <c r="K2112" s="302">
        <f>I2112*J2112</f>
        <v>15.6284</v>
      </c>
      <c r="L2112" s="307">
        <v>11.29</v>
      </c>
      <c r="M2112" s="303">
        <v>4.38</v>
      </c>
      <c r="N2112" s="302">
        <f>L2112*M2112</f>
        <v>49.450199999999995</v>
      </c>
      <c r="O2112" s="308">
        <f>E2112+H2112+K2112+N2112</f>
        <v>130.1216</v>
      </c>
    </row>
    <row r="2113" spans="1:15" ht="22.5">
      <c r="A2113" s="52" t="s">
        <v>64</v>
      </c>
      <c r="B2113" s="167" t="s">
        <v>65</v>
      </c>
      <c r="C2113" s="297">
        <v>67.09</v>
      </c>
      <c r="D2113" s="297">
        <v>2.222</v>
      </c>
      <c r="E2113" s="302">
        <f>C2113*D2113</f>
        <v>149.07398</v>
      </c>
      <c r="F2113" s="297">
        <v>12.63</v>
      </c>
      <c r="G2113" s="297">
        <v>2.222</v>
      </c>
      <c r="H2113" s="302">
        <f>F2113*G2113</f>
        <v>28.063860000000002</v>
      </c>
      <c r="I2113" s="297"/>
      <c r="J2113" s="297"/>
      <c r="K2113" s="302">
        <f>I2113*J2113</f>
        <v>0</v>
      </c>
      <c r="L2113" s="307">
        <v>55.53</v>
      </c>
      <c r="M2113" s="303">
        <v>2.222</v>
      </c>
      <c r="N2113" s="302">
        <f>L2113*M2113</f>
        <v>123.38766</v>
      </c>
      <c r="O2113" s="308">
        <f>E2113+H2113+K2113+N2113</f>
        <v>300.5255</v>
      </c>
    </row>
    <row r="2114" spans="1:15" ht="45">
      <c r="A2114" s="52" t="s">
        <v>66</v>
      </c>
      <c r="B2114" s="167" t="s">
        <v>65</v>
      </c>
      <c r="C2114" s="297"/>
      <c r="D2114" s="297"/>
      <c r="E2114" s="302">
        <f>C2114*D2114</f>
        <v>0</v>
      </c>
      <c r="F2114" s="297"/>
      <c r="G2114" s="297"/>
      <c r="H2114" s="302">
        <f>F2114*G2114</f>
        <v>0</v>
      </c>
      <c r="I2114" s="297"/>
      <c r="J2114" s="297"/>
      <c r="K2114" s="302">
        <f>I2114*J2114</f>
        <v>0</v>
      </c>
      <c r="L2114" s="307"/>
      <c r="M2114" s="303"/>
      <c r="N2114" s="302">
        <f>L2114*M2114</f>
        <v>0</v>
      </c>
      <c r="O2114" s="308">
        <f>E2114+H2114+K2114+N2114</f>
        <v>0</v>
      </c>
    </row>
    <row r="2115" spans="1:15" ht="22.5">
      <c r="A2115" s="52" t="s">
        <v>67</v>
      </c>
      <c r="B2115" s="167" t="s">
        <v>32</v>
      </c>
      <c r="C2115" s="297">
        <v>136.55</v>
      </c>
      <c r="D2115" s="297">
        <v>0.03</v>
      </c>
      <c r="E2115" s="302">
        <f>C2115*D2115</f>
        <v>4.0965</v>
      </c>
      <c r="F2115" s="297">
        <v>136.55</v>
      </c>
      <c r="G2115" s="297">
        <v>0.03</v>
      </c>
      <c r="H2115" s="302">
        <f>F2115*G2115</f>
        <v>4.0965</v>
      </c>
      <c r="I2115" s="297">
        <v>136.55</v>
      </c>
      <c r="J2115" s="297">
        <v>0.03</v>
      </c>
      <c r="K2115" s="302">
        <f>I2115*J2115</f>
        <v>4.0965</v>
      </c>
      <c r="L2115" s="297">
        <v>136.55</v>
      </c>
      <c r="M2115" s="297">
        <v>0.029</v>
      </c>
      <c r="N2115" s="302">
        <f>L2115*M2115</f>
        <v>3.9599500000000005</v>
      </c>
      <c r="O2115" s="308">
        <f>E2115+H2115+K2115+N2115</f>
        <v>16.24945</v>
      </c>
    </row>
    <row r="2116" spans="1:15" ht="22.5">
      <c r="A2116" s="52" t="s">
        <v>68</v>
      </c>
      <c r="B2116" s="167" t="s">
        <v>32</v>
      </c>
      <c r="C2116" s="297">
        <v>136.55</v>
      </c>
      <c r="D2116" s="297">
        <v>0.0172</v>
      </c>
      <c r="E2116" s="302">
        <f>C2116*D2116</f>
        <v>2.34866</v>
      </c>
      <c r="F2116" s="297">
        <v>136.55</v>
      </c>
      <c r="G2116" s="297">
        <v>0.0175</v>
      </c>
      <c r="H2116" s="302">
        <f>F2116*G2116</f>
        <v>2.3896250000000006</v>
      </c>
      <c r="I2116" s="297">
        <v>136.55</v>
      </c>
      <c r="J2116" s="297">
        <v>0.0172</v>
      </c>
      <c r="K2116" s="302">
        <f>I2116*J2116</f>
        <v>2.34866</v>
      </c>
      <c r="L2116" s="303">
        <v>136.55</v>
      </c>
      <c r="M2116" s="303">
        <v>0.017</v>
      </c>
      <c r="N2116" s="302">
        <f>L2116*M2116</f>
        <v>2.3213500000000002</v>
      </c>
      <c r="O2116" s="308">
        <f>E2116+H2116+K2116+N2116</f>
        <v>9.408295000000003</v>
      </c>
    </row>
    <row r="2117" spans="1:15" ht="52.5">
      <c r="A2117" s="291" t="s">
        <v>69</v>
      </c>
      <c r="B2117" s="309" t="s">
        <v>1</v>
      </c>
      <c r="C2117" s="157"/>
      <c r="D2117" s="157"/>
      <c r="E2117" s="286">
        <f>E2112+E2113+E2114+E2115+E2116</f>
        <v>194.54494</v>
      </c>
      <c r="F2117" s="286"/>
      <c r="G2117" s="286"/>
      <c r="H2117" s="286">
        <f>H2112+H2113+H2114+H2115+H2116</f>
        <v>60.56718500000001</v>
      </c>
      <c r="I2117" s="286"/>
      <c r="J2117" s="286"/>
      <c r="K2117" s="286">
        <f>K2112+K2113+K2114+K2115+K2116</f>
        <v>22.073559999999997</v>
      </c>
      <c r="L2117" s="286"/>
      <c r="M2117" s="286"/>
      <c r="N2117" s="286">
        <f>N2112+N2113+N2114+N2115+N2116</f>
        <v>179.11915999999997</v>
      </c>
      <c r="O2117" s="286">
        <f>O2112+O2113+O2114+O2115+O2116</f>
        <v>456.30484500000006</v>
      </c>
    </row>
    <row r="2118" spans="1:15" ht="12.75">
      <c r="A2118" s="352" t="s">
        <v>554</v>
      </c>
      <c r="B2118" s="365"/>
      <c r="C2118" s="365"/>
      <c r="D2118" s="365"/>
      <c r="E2118" s="365"/>
      <c r="F2118" s="365"/>
      <c r="G2118" s="365"/>
      <c r="H2118" s="365"/>
      <c r="I2118" s="365"/>
      <c r="J2118" s="365"/>
      <c r="K2118" s="365"/>
      <c r="L2118" s="365"/>
      <c r="M2118" s="365"/>
      <c r="N2118" s="365"/>
      <c r="O2118" s="366"/>
    </row>
    <row r="2119" spans="1:15" ht="12.75">
      <c r="A2119" s="167"/>
      <c r="B2119" s="167"/>
      <c r="C2119" s="167"/>
      <c r="D2119" s="167"/>
      <c r="E2119" s="310"/>
      <c r="F2119" s="167"/>
      <c r="G2119" s="167"/>
      <c r="H2119" s="167"/>
      <c r="I2119" s="167"/>
      <c r="J2119" s="167"/>
      <c r="K2119" s="310"/>
      <c r="L2119" s="310"/>
      <c r="M2119" s="310"/>
      <c r="N2119" s="310"/>
      <c r="O2119" s="311"/>
    </row>
    <row r="2120" spans="1:15" ht="21">
      <c r="A2120" s="167" t="s">
        <v>684</v>
      </c>
      <c r="B2120" s="167" t="s">
        <v>561</v>
      </c>
      <c r="C2120" s="52"/>
      <c r="D2120" s="52"/>
      <c r="E2120" s="302">
        <v>5</v>
      </c>
      <c r="F2120" s="160"/>
      <c r="G2120" s="160"/>
      <c r="H2120" s="168">
        <v>5</v>
      </c>
      <c r="I2120" s="160"/>
      <c r="J2120" s="160"/>
      <c r="K2120" s="168">
        <v>5</v>
      </c>
      <c r="L2120" s="160"/>
      <c r="M2120" s="160"/>
      <c r="N2120" s="168">
        <v>5</v>
      </c>
      <c r="O2120" s="308">
        <f>E2120+H2120+K2120+N2120</f>
        <v>20</v>
      </c>
    </row>
    <row r="2121" spans="1:15" ht="12.75">
      <c r="A2121" s="167"/>
      <c r="B2121" s="167"/>
      <c r="C2121" s="52"/>
      <c r="D2121" s="52"/>
      <c r="E2121" s="302"/>
      <c r="F2121" s="52"/>
      <c r="G2121" s="52"/>
      <c r="H2121" s="52"/>
      <c r="I2121" s="52"/>
      <c r="J2121" s="52"/>
      <c r="K2121" s="52"/>
      <c r="L2121" s="52"/>
      <c r="M2121" s="52"/>
      <c r="N2121" s="52"/>
      <c r="O2121" s="316"/>
    </row>
    <row r="2122" spans="1:15" ht="21">
      <c r="A2122" s="167" t="s">
        <v>562</v>
      </c>
      <c r="B2122" s="167"/>
      <c r="C2122" s="167"/>
      <c r="D2122" s="167"/>
      <c r="E2122" s="310"/>
      <c r="F2122" s="167"/>
      <c r="G2122" s="167"/>
      <c r="H2122" s="310"/>
      <c r="I2122" s="167"/>
      <c r="J2122" s="167"/>
      <c r="K2122" s="310"/>
      <c r="L2122" s="310"/>
      <c r="M2122" s="310"/>
      <c r="N2122" s="310"/>
      <c r="O2122" s="157"/>
    </row>
    <row r="2123" spans="1:15" ht="12.75">
      <c r="A2123" s="52" t="s">
        <v>563</v>
      </c>
      <c r="B2123" s="167" t="s">
        <v>333</v>
      </c>
      <c r="C2123" s="297">
        <v>5</v>
      </c>
      <c r="D2123" s="297">
        <v>80</v>
      </c>
      <c r="E2123" s="292">
        <f aca="true" t="shared" si="254" ref="E2123:E2128">(C2123*D2123)/1000</f>
        <v>0.4</v>
      </c>
      <c r="F2123" s="297">
        <v>15</v>
      </c>
      <c r="G2123" s="297">
        <v>80</v>
      </c>
      <c r="H2123" s="292">
        <f aca="true" t="shared" si="255" ref="H2123:H2128">(F2123*G2123)/1000</f>
        <v>1.2</v>
      </c>
      <c r="I2123" s="297">
        <v>20</v>
      </c>
      <c r="J2123" s="297">
        <v>80</v>
      </c>
      <c r="K2123" s="292">
        <f aca="true" t="shared" si="256" ref="K2123:K2128">(I2123*J2123)/1000</f>
        <v>1.6</v>
      </c>
      <c r="L2123" s="298">
        <v>5</v>
      </c>
      <c r="M2123" s="298">
        <v>80</v>
      </c>
      <c r="N2123" s="292">
        <f aca="true" t="shared" si="257" ref="N2123:N2128">(L2123*M2123)/1000</f>
        <v>0.4</v>
      </c>
      <c r="O2123" s="308">
        <f aca="true" t="shared" si="258" ref="O2123:O2129">E2123+H2123+K2123+N2123</f>
        <v>3.6</v>
      </c>
    </row>
    <row r="2124" spans="1:15" ht="12.75">
      <c r="A2124" s="52" t="s">
        <v>565</v>
      </c>
      <c r="B2124" s="167" t="s">
        <v>333</v>
      </c>
      <c r="C2124" s="297">
        <v>1</v>
      </c>
      <c r="D2124" s="297">
        <v>100</v>
      </c>
      <c r="E2124" s="292">
        <f t="shared" si="254"/>
        <v>0.1</v>
      </c>
      <c r="F2124" s="297">
        <v>1</v>
      </c>
      <c r="G2124" s="297">
        <v>100</v>
      </c>
      <c r="H2124" s="292">
        <f t="shared" si="255"/>
        <v>0.1</v>
      </c>
      <c r="I2124" s="297">
        <v>1</v>
      </c>
      <c r="J2124" s="297">
        <v>100</v>
      </c>
      <c r="K2124" s="292">
        <f t="shared" si="256"/>
        <v>0.1</v>
      </c>
      <c r="L2124" s="298">
        <v>2</v>
      </c>
      <c r="M2124" s="298">
        <v>100</v>
      </c>
      <c r="N2124" s="292">
        <f t="shared" si="257"/>
        <v>0.2</v>
      </c>
      <c r="O2124" s="308">
        <f t="shared" si="258"/>
        <v>0.5</v>
      </c>
    </row>
    <row r="2125" spans="1:15" ht="12.75">
      <c r="A2125" s="52" t="s">
        <v>566</v>
      </c>
      <c r="B2125" s="167" t="s">
        <v>365</v>
      </c>
      <c r="C2125" s="297">
        <v>1</v>
      </c>
      <c r="D2125" s="297">
        <v>250</v>
      </c>
      <c r="E2125" s="292">
        <f t="shared" si="254"/>
        <v>0.25</v>
      </c>
      <c r="F2125" s="297">
        <v>1</v>
      </c>
      <c r="G2125" s="297">
        <v>250</v>
      </c>
      <c r="H2125" s="292">
        <f t="shared" si="255"/>
        <v>0.25</v>
      </c>
      <c r="I2125" s="297">
        <v>1</v>
      </c>
      <c r="J2125" s="297">
        <v>250</v>
      </c>
      <c r="K2125" s="292">
        <f t="shared" si="256"/>
        <v>0.25</v>
      </c>
      <c r="L2125" s="298">
        <v>1</v>
      </c>
      <c r="M2125" s="298">
        <v>250</v>
      </c>
      <c r="N2125" s="292">
        <f t="shared" si="257"/>
        <v>0.25</v>
      </c>
      <c r="O2125" s="308">
        <f t="shared" si="258"/>
        <v>1</v>
      </c>
    </row>
    <row r="2126" spans="1:15" ht="12.75">
      <c r="A2126" s="52" t="s">
        <v>567</v>
      </c>
      <c r="B2126" s="167" t="s">
        <v>333</v>
      </c>
      <c r="C2126" s="297">
        <v>50</v>
      </c>
      <c r="D2126" s="297">
        <v>5</v>
      </c>
      <c r="E2126" s="292">
        <f t="shared" si="254"/>
        <v>0.25</v>
      </c>
      <c r="F2126" s="297">
        <v>50</v>
      </c>
      <c r="G2126" s="297">
        <v>5</v>
      </c>
      <c r="H2126" s="292">
        <f t="shared" si="255"/>
        <v>0.25</v>
      </c>
      <c r="I2126" s="297">
        <v>50</v>
      </c>
      <c r="J2126" s="297">
        <v>5</v>
      </c>
      <c r="K2126" s="292">
        <f t="shared" si="256"/>
        <v>0.25</v>
      </c>
      <c r="L2126" s="298">
        <v>50</v>
      </c>
      <c r="M2126" s="298">
        <v>5</v>
      </c>
      <c r="N2126" s="292">
        <f t="shared" si="257"/>
        <v>0.25</v>
      </c>
      <c r="O2126" s="308">
        <f t="shared" si="258"/>
        <v>1</v>
      </c>
    </row>
    <row r="2127" spans="1:15" ht="22.5">
      <c r="A2127" s="52" t="s">
        <v>194</v>
      </c>
      <c r="B2127" s="167" t="s">
        <v>193</v>
      </c>
      <c r="C2127" s="297">
        <v>1</v>
      </c>
      <c r="D2127" s="297">
        <v>500</v>
      </c>
      <c r="E2127" s="292">
        <f t="shared" si="254"/>
        <v>0.5</v>
      </c>
      <c r="F2127" s="297">
        <v>1</v>
      </c>
      <c r="G2127" s="297">
        <v>500</v>
      </c>
      <c r="H2127" s="292">
        <f t="shared" si="255"/>
        <v>0.5</v>
      </c>
      <c r="I2127" s="297">
        <v>1</v>
      </c>
      <c r="J2127" s="297">
        <v>500</v>
      </c>
      <c r="K2127" s="292">
        <f t="shared" si="256"/>
        <v>0.5</v>
      </c>
      <c r="L2127" s="298">
        <v>1</v>
      </c>
      <c r="M2127" s="298">
        <v>500</v>
      </c>
      <c r="N2127" s="292">
        <f t="shared" si="257"/>
        <v>0.5</v>
      </c>
      <c r="O2127" s="308">
        <f t="shared" si="258"/>
        <v>2</v>
      </c>
    </row>
    <row r="2128" spans="1:15" ht="12.75">
      <c r="A2128" s="52" t="s">
        <v>192</v>
      </c>
      <c r="B2128" s="167" t="s">
        <v>193</v>
      </c>
      <c r="C2128" s="297"/>
      <c r="D2128" s="297"/>
      <c r="E2128" s="292">
        <f t="shared" si="254"/>
        <v>0</v>
      </c>
      <c r="F2128" s="297"/>
      <c r="G2128" s="297"/>
      <c r="H2128" s="292">
        <f t="shared" si="255"/>
        <v>0</v>
      </c>
      <c r="I2128" s="297">
        <v>50</v>
      </c>
      <c r="J2128" s="297">
        <v>450</v>
      </c>
      <c r="K2128" s="292">
        <f t="shared" si="256"/>
        <v>22.5</v>
      </c>
      <c r="L2128" s="298"/>
      <c r="M2128" s="298"/>
      <c r="N2128" s="292">
        <f t="shared" si="257"/>
        <v>0</v>
      </c>
      <c r="O2128" s="308">
        <f t="shared" si="258"/>
        <v>22.5</v>
      </c>
    </row>
    <row r="2129" spans="1:15" ht="33.75">
      <c r="A2129" s="143" t="s">
        <v>569</v>
      </c>
      <c r="B2129" s="167" t="s">
        <v>561</v>
      </c>
      <c r="C2129" s="167"/>
      <c r="D2129" s="167"/>
      <c r="E2129" s="312">
        <v>10</v>
      </c>
      <c r="F2129" s="313"/>
      <c r="G2129" s="313"/>
      <c r="H2129" s="312">
        <v>10</v>
      </c>
      <c r="I2129" s="313"/>
      <c r="J2129" s="313"/>
      <c r="K2129" s="312">
        <v>10</v>
      </c>
      <c r="L2129" s="312"/>
      <c r="M2129" s="312"/>
      <c r="N2129" s="312">
        <v>10</v>
      </c>
      <c r="O2129" s="308">
        <f t="shared" si="258"/>
        <v>40</v>
      </c>
    </row>
    <row r="2130" spans="1:15" ht="32.25">
      <c r="A2130" s="314" t="s">
        <v>78</v>
      </c>
      <c r="B2130" s="309" t="s">
        <v>1</v>
      </c>
      <c r="C2130" s="309"/>
      <c r="D2130" s="309"/>
      <c r="E2130" s="315">
        <f>SUM(E2123:E2129)</f>
        <v>11.5</v>
      </c>
      <c r="F2130" s="315"/>
      <c r="G2130" s="315"/>
      <c r="H2130" s="315">
        <f>SUM(H2123:H2129)</f>
        <v>12.3</v>
      </c>
      <c r="I2130" s="315"/>
      <c r="J2130" s="315"/>
      <c r="K2130" s="315">
        <f>SUM(K2123:K2129)</f>
        <v>35.2</v>
      </c>
      <c r="L2130" s="315"/>
      <c r="M2130" s="315"/>
      <c r="N2130" s="315">
        <f>SUM(N2123:N2129)</f>
        <v>11.6</v>
      </c>
      <c r="O2130" s="315">
        <f>SUM(O2123:O2129)</f>
        <v>70.6</v>
      </c>
    </row>
    <row r="2131" spans="1:15" ht="21">
      <c r="A2131" s="1" t="s">
        <v>79</v>
      </c>
      <c r="B2131" s="167"/>
      <c r="C2131" s="158"/>
      <c r="D2131" s="158"/>
      <c r="E2131" s="158"/>
      <c r="F2131" s="158"/>
      <c r="G2131" s="158"/>
      <c r="H2131" s="158"/>
      <c r="I2131" s="158"/>
      <c r="J2131" s="158"/>
      <c r="K2131" s="158"/>
      <c r="L2131" s="158"/>
      <c r="M2131" s="158"/>
      <c r="N2131" s="158"/>
      <c r="O2131" s="157"/>
    </row>
    <row r="2132" spans="1:15" ht="33.75">
      <c r="A2132" s="143" t="s">
        <v>630</v>
      </c>
      <c r="B2132" s="167" t="s">
        <v>561</v>
      </c>
      <c r="C2132" s="158"/>
      <c r="D2132" s="158"/>
      <c r="E2132" s="158"/>
      <c r="F2132" s="158"/>
      <c r="G2132" s="158"/>
      <c r="H2132" s="158"/>
      <c r="I2132" s="158"/>
      <c r="J2132" s="158"/>
      <c r="K2132" s="158"/>
      <c r="L2132" s="158">
        <v>1</v>
      </c>
      <c r="M2132" s="158"/>
      <c r="N2132" s="316">
        <v>15</v>
      </c>
      <c r="O2132" s="308">
        <f>E2132+H2132+K2132+N2132</f>
        <v>15</v>
      </c>
    </row>
    <row r="2133" spans="1:15" ht="33.75">
      <c r="A2133" s="143" t="s">
        <v>685</v>
      </c>
      <c r="B2133" s="167" t="s">
        <v>561</v>
      </c>
      <c r="C2133" s="158"/>
      <c r="D2133" s="158"/>
      <c r="E2133" s="158"/>
      <c r="F2133" s="158"/>
      <c r="G2133" s="158"/>
      <c r="H2133" s="158"/>
      <c r="I2133" s="158"/>
      <c r="J2133" s="158"/>
      <c r="K2133" s="158"/>
      <c r="L2133" s="158">
        <v>1</v>
      </c>
      <c r="M2133" s="158"/>
      <c r="N2133" s="316">
        <v>10</v>
      </c>
      <c r="O2133" s="308">
        <f>E2133+H2133+K2133+N2133</f>
        <v>10</v>
      </c>
    </row>
    <row r="2134" spans="1:15" ht="22.5">
      <c r="A2134" s="143" t="s">
        <v>686</v>
      </c>
      <c r="B2134" s="167" t="s">
        <v>561</v>
      </c>
      <c r="C2134" s="158"/>
      <c r="D2134" s="158"/>
      <c r="E2134" s="158"/>
      <c r="F2134" s="158"/>
      <c r="G2134" s="158"/>
      <c r="H2134" s="158"/>
      <c r="I2134" s="158"/>
      <c r="J2134" s="158"/>
      <c r="K2134" s="158"/>
      <c r="L2134" s="158">
        <v>1</v>
      </c>
      <c r="M2134" s="158"/>
      <c r="N2134" s="316">
        <v>12</v>
      </c>
      <c r="O2134" s="308">
        <f>E2134+H2134+K2134+N2134</f>
        <v>12</v>
      </c>
    </row>
    <row r="2135" spans="1:15" ht="12.75">
      <c r="A2135" s="52"/>
      <c r="B2135" s="52"/>
      <c r="C2135" s="52"/>
      <c r="D2135" s="52"/>
      <c r="E2135" s="52"/>
      <c r="F2135" s="52"/>
      <c r="G2135" s="52"/>
      <c r="H2135" s="52"/>
      <c r="I2135" s="52"/>
      <c r="J2135" s="52"/>
      <c r="K2135" s="319"/>
      <c r="L2135" s="319"/>
      <c r="M2135" s="319"/>
      <c r="N2135" s="335"/>
      <c r="O2135" s="308">
        <f>E2135+H2135+K2135+N2135</f>
        <v>0</v>
      </c>
    </row>
    <row r="2136" spans="1:15" ht="31.5">
      <c r="A2136" s="1" t="s">
        <v>176</v>
      </c>
      <c r="B2136" s="317" t="s">
        <v>1</v>
      </c>
      <c r="C2136" s="158"/>
      <c r="D2136" s="158"/>
      <c r="E2136" s="285"/>
      <c r="F2136" s="104"/>
      <c r="G2136" s="104"/>
      <c r="H2136" s="104"/>
      <c r="I2136" s="104"/>
      <c r="J2136" s="104"/>
      <c r="K2136" s="318"/>
      <c r="L2136" s="318"/>
      <c r="M2136" s="318"/>
      <c r="N2136" s="318">
        <f>SUM(N2132:N2135)</f>
        <v>37</v>
      </c>
      <c r="O2136" s="315">
        <f>SUM(O2132:O2135)</f>
        <v>37</v>
      </c>
    </row>
    <row r="2137" spans="1:15" ht="12.75">
      <c r="A2137" s="352" t="s">
        <v>80</v>
      </c>
      <c r="B2137" s="363"/>
      <c r="C2137" s="363"/>
      <c r="D2137" s="363"/>
      <c r="E2137" s="364"/>
      <c r="F2137" s="158"/>
      <c r="G2137" s="158"/>
      <c r="H2137" s="158"/>
      <c r="I2137" s="158"/>
      <c r="J2137" s="158"/>
      <c r="K2137" s="158"/>
      <c r="L2137" s="158"/>
      <c r="M2137" s="158"/>
      <c r="N2137" s="158"/>
      <c r="O2137" s="158"/>
    </row>
    <row r="2138" spans="1:15" ht="12.75">
      <c r="A2138" s="319" t="s">
        <v>2</v>
      </c>
      <c r="B2138" s="280" t="s">
        <v>572</v>
      </c>
      <c r="C2138" s="306">
        <v>4</v>
      </c>
      <c r="D2138" s="104">
        <v>100</v>
      </c>
      <c r="E2138" s="292">
        <f>(C2138*D2138)/1000</f>
        <v>0.4</v>
      </c>
      <c r="F2138" s="306">
        <v>4</v>
      </c>
      <c r="G2138" s="104">
        <v>100</v>
      </c>
      <c r="H2138" s="292">
        <f>(F2138*G2138)/1000</f>
        <v>0.4</v>
      </c>
      <c r="I2138" s="306">
        <v>4</v>
      </c>
      <c r="J2138" s="104">
        <v>100</v>
      </c>
      <c r="K2138" s="292">
        <f>(I2138*J2138)/1000</f>
        <v>0.4</v>
      </c>
      <c r="L2138" s="306">
        <v>4</v>
      </c>
      <c r="M2138" s="104">
        <v>100</v>
      </c>
      <c r="N2138" s="292">
        <f>(L2138*M2138)/1000</f>
        <v>0.4</v>
      </c>
      <c r="O2138" s="308">
        <f aca="true" t="shared" si="259" ref="O2138:O2160">E2138+H2138+K2138+N2138</f>
        <v>1.6</v>
      </c>
    </row>
    <row r="2139" spans="1:15" ht="12.75">
      <c r="A2139" s="319" t="s">
        <v>573</v>
      </c>
      <c r="B2139" s="280" t="s">
        <v>9</v>
      </c>
      <c r="C2139" s="306">
        <v>1</v>
      </c>
      <c r="D2139" s="104">
        <v>100</v>
      </c>
      <c r="E2139" s="292">
        <f>(C2139*D2139)/1000</f>
        <v>0.1</v>
      </c>
      <c r="F2139" s="306"/>
      <c r="G2139" s="104"/>
      <c r="H2139" s="292">
        <f>(F2139*G2139)/1000</f>
        <v>0</v>
      </c>
      <c r="I2139" s="306"/>
      <c r="J2139" s="104"/>
      <c r="K2139" s="292">
        <f>(I2139*J2139)/1000</f>
        <v>0</v>
      </c>
      <c r="L2139" s="306">
        <v>1</v>
      </c>
      <c r="M2139" s="104">
        <v>100</v>
      </c>
      <c r="N2139" s="292">
        <f>(L2139*M2139)/1000</f>
        <v>0.1</v>
      </c>
      <c r="O2139" s="308">
        <f t="shared" si="259"/>
        <v>0.2</v>
      </c>
    </row>
    <row r="2140" spans="1:15" ht="12.75">
      <c r="A2140" s="319" t="s">
        <v>6</v>
      </c>
      <c r="B2140" s="280" t="s">
        <v>9</v>
      </c>
      <c r="C2140" s="306">
        <v>5</v>
      </c>
      <c r="D2140" s="104">
        <v>33</v>
      </c>
      <c r="E2140" s="292">
        <f>(C2140*D2140)/1000</f>
        <v>0.165</v>
      </c>
      <c r="F2140" s="306">
        <v>5</v>
      </c>
      <c r="G2140" s="104">
        <v>33</v>
      </c>
      <c r="H2140" s="292">
        <f>(F2140*G2140)/1000</f>
        <v>0.165</v>
      </c>
      <c r="I2140" s="306">
        <v>5</v>
      </c>
      <c r="J2140" s="104">
        <v>33</v>
      </c>
      <c r="K2140" s="292">
        <f>(I2140*J2140)/1000</f>
        <v>0.165</v>
      </c>
      <c r="L2140" s="306">
        <v>5</v>
      </c>
      <c r="M2140" s="104">
        <v>33</v>
      </c>
      <c r="N2140" s="292">
        <f>(L2140*M2140)/1000</f>
        <v>0.165</v>
      </c>
      <c r="O2140" s="308">
        <f t="shared" si="259"/>
        <v>0.66</v>
      </c>
    </row>
    <row r="2141" spans="1:15" ht="12.75">
      <c r="A2141" s="319" t="s">
        <v>579</v>
      </c>
      <c r="B2141" s="280" t="s">
        <v>9</v>
      </c>
      <c r="C2141" s="306">
        <v>10</v>
      </c>
      <c r="D2141" s="104">
        <v>20</v>
      </c>
      <c r="E2141" s="292">
        <f>(C2141*D2141)/1000</f>
        <v>0.2</v>
      </c>
      <c r="F2141" s="306">
        <v>10</v>
      </c>
      <c r="G2141" s="104">
        <v>20</v>
      </c>
      <c r="H2141" s="292">
        <f>(F2141*G2141)/1000</f>
        <v>0.2</v>
      </c>
      <c r="I2141" s="306">
        <v>10</v>
      </c>
      <c r="J2141" s="104">
        <v>20</v>
      </c>
      <c r="K2141" s="292">
        <f>(I2141*J2141)/1000</f>
        <v>0.2</v>
      </c>
      <c r="L2141" s="306">
        <v>10</v>
      </c>
      <c r="M2141" s="104">
        <v>20</v>
      </c>
      <c r="N2141" s="292">
        <f>(L2141*M2141)/1000</f>
        <v>0.2</v>
      </c>
      <c r="O2141" s="308">
        <f t="shared" si="259"/>
        <v>0.8</v>
      </c>
    </row>
    <row r="2142" spans="1:15" ht="33.75">
      <c r="A2142" s="52" t="s">
        <v>580</v>
      </c>
      <c r="B2142" s="167" t="s">
        <v>581</v>
      </c>
      <c r="C2142" s="52"/>
      <c r="D2142" s="52"/>
      <c r="E2142" s="312">
        <v>0.5</v>
      </c>
      <c r="F2142" s="313"/>
      <c r="G2142" s="313"/>
      <c r="H2142" s="312">
        <v>0.5</v>
      </c>
      <c r="I2142" s="313"/>
      <c r="J2142" s="313"/>
      <c r="K2142" s="312">
        <v>0.5</v>
      </c>
      <c r="L2142" s="313"/>
      <c r="M2142" s="313"/>
      <c r="N2142" s="312">
        <v>0.5</v>
      </c>
      <c r="O2142" s="308">
        <f t="shared" si="259"/>
        <v>2</v>
      </c>
    </row>
    <row r="2143" spans="1:15" ht="31.5">
      <c r="A2143" s="1" t="s">
        <v>0</v>
      </c>
      <c r="B2143" s="167" t="s">
        <v>1</v>
      </c>
      <c r="C2143" s="157"/>
      <c r="D2143" s="157"/>
      <c r="E2143" s="286">
        <f>SUM(E2138:E2142)</f>
        <v>1.365</v>
      </c>
      <c r="F2143" s="157"/>
      <c r="G2143" s="157"/>
      <c r="H2143" s="286">
        <f>SUM(H2138:H2142)</f>
        <v>1.2650000000000001</v>
      </c>
      <c r="I2143" s="157"/>
      <c r="J2143" s="157"/>
      <c r="K2143" s="286">
        <f>SUM(K2138:K2142)</f>
        <v>1.2650000000000001</v>
      </c>
      <c r="L2143" s="311"/>
      <c r="M2143" s="311"/>
      <c r="N2143" s="286">
        <f>SUM(N2138:N2142)</f>
        <v>1.365</v>
      </c>
      <c r="O2143" s="308">
        <f t="shared" si="259"/>
        <v>5.26</v>
      </c>
    </row>
    <row r="2144" spans="1:15" ht="21">
      <c r="A2144" s="1" t="s">
        <v>7</v>
      </c>
      <c r="B2144" s="6"/>
      <c r="C2144" s="154"/>
      <c r="D2144" s="154"/>
      <c r="E2144" s="154"/>
      <c r="F2144" s="154"/>
      <c r="G2144" s="154"/>
      <c r="H2144" s="154"/>
      <c r="I2144" s="154"/>
      <c r="J2144" s="154"/>
      <c r="K2144" s="154"/>
      <c r="L2144" s="154"/>
      <c r="M2144" s="154"/>
      <c r="N2144" s="154"/>
      <c r="O2144" s="308">
        <f t="shared" si="259"/>
        <v>0</v>
      </c>
    </row>
    <row r="2145" spans="1:15" ht="12.75">
      <c r="A2145" s="16" t="s">
        <v>8</v>
      </c>
      <c r="B2145" s="280" t="s">
        <v>9</v>
      </c>
      <c r="C2145" s="320">
        <v>6</v>
      </c>
      <c r="D2145" s="320">
        <v>60</v>
      </c>
      <c r="E2145" s="292">
        <f aca="true" t="shared" si="260" ref="E2145:E2160">(C2145*D2145)/1000</f>
        <v>0.36</v>
      </c>
      <c r="F2145" s="320">
        <v>6</v>
      </c>
      <c r="G2145" s="320">
        <v>60</v>
      </c>
      <c r="H2145" s="292">
        <f aca="true" t="shared" si="261" ref="H2145:H2160">(F2145*G2145)/1000</f>
        <v>0.36</v>
      </c>
      <c r="I2145" s="320">
        <v>6</v>
      </c>
      <c r="J2145" s="320">
        <v>60</v>
      </c>
      <c r="K2145" s="292">
        <f aca="true" t="shared" si="262" ref="K2145:K2157">(I2145*J2145)/1000</f>
        <v>0.36</v>
      </c>
      <c r="L2145" s="320">
        <v>6</v>
      </c>
      <c r="M2145" s="320">
        <v>60</v>
      </c>
      <c r="N2145" s="292">
        <f aca="true" t="shared" si="263" ref="N2145:N2157">(L2145*M2145)/1000</f>
        <v>0.36</v>
      </c>
      <c r="O2145" s="308">
        <f t="shared" si="259"/>
        <v>1.44</v>
      </c>
    </row>
    <row r="2146" spans="1:15" ht="12.75">
      <c r="A2146" s="321" t="s">
        <v>10</v>
      </c>
      <c r="B2146" s="280" t="s">
        <v>9</v>
      </c>
      <c r="C2146" s="320">
        <v>15</v>
      </c>
      <c r="D2146" s="320">
        <v>15</v>
      </c>
      <c r="E2146" s="292">
        <f t="shared" si="260"/>
        <v>0.225</v>
      </c>
      <c r="F2146" s="320">
        <v>15</v>
      </c>
      <c r="G2146" s="320">
        <v>15</v>
      </c>
      <c r="H2146" s="292">
        <f t="shared" si="261"/>
        <v>0.225</v>
      </c>
      <c r="I2146" s="320">
        <v>15</v>
      </c>
      <c r="J2146" s="320">
        <v>15</v>
      </c>
      <c r="K2146" s="292">
        <f t="shared" si="262"/>
        <v>0.225</v>
      </c>
      <c r="L2146" s="320">
        <v>15</v>
      </c>
      <c r="M2146" s="320">
        <v>15</v>
      </c>
      <c r="N2146" s="292">
        <f t="shared" si="263"/>
        <v>0.225</v>
      </c>
      <c r="O2146" s="308">
        <f t="shared" si="259"/>
        <v>0.9</v>
      </c>
    </row>
    <row r="2147" spans="1:15" ht="22.5">
      <c r="A2147" s="321" t="s">
        <v>11</v>
      </c>
      <c r="B2147" s="280" t="s">
        <v>9</v>
      </c>
      <c r="C2147" s="320">
        <v>6</v>
      </c>
      <c r="D2147" s="320">
        <v>22</v>
      </c>
      <c r="E2147" s="292">
        <f t="shared" si="260"/>
        <v>0.132</v>
      </c>
      <c r="F2147" s="320">
        <v>6</v>
      </c>
      <c r="G2147" s="320">
        <v>22</v>
      </c>
      <c r="H2147" s="292">
        <f t="shared" si="261"/>
        <v>0.132</v>
      </c>
      <c r="I2147" s="320">
        <v>6</v>
      </c>
      <c r="J2147" s="320">
        <v>22</v>
      </c>
      <c r="K2147" s="292">
        <f t="shared" si="262"/>
        <v>0.132</v>
      </c>
      <c r="L2147" s="320">
        <v>6</v>
      </c>
      <c r="M2147" s="320">
        <v>22</v>
      </c>
      <c r="N2147" s="292">
        <f t="shared" si="263"/>
        <v>0.132</v>
      </c>
      <c r="O2147" s="308">
        <f t="shared" si="259"/>
        <v>0.528</v>
      </c>
    </row>
    <row r="2148" spans="1:15" ht="22.5">
      <c r="A2148" s="15" t="s">
        <v>582</v>
      </c>
      <c r="B2148" s="280" t="s">
        <v>9</v>
      </c>
      <c r="C2148" s="320">
        <v>1</v>
      </c>
      <c r="D2148" s="320">
        <v>750</v>
      </c>
      <c r="E2148" s="292">
        <f t="shared" si="260"/>
        <v>0.75</v>
      </c>
      <c r="F2148" s="320">
        <v>1</v>
      </c>
      <c r="G2148" s="320">
        <v>750</v>
      </c>
      <c r="H2148" s="292">
        <f t="shared" si="261"/>
        <v>0.75</v>
      </c>
      <c r="I2148" s="320">
        <v>1</v>
      </c>
      <c r="J2148" s="320">
        <v>750</v>
      </c>
      <c r="K2148" s="292">
        <f t="shared" si="262"/>
        <v>0.75</v>
      </c>
      <c r="L2148" s="320">
        <v>1</v>
      </c>
      <c r="M2148" s="320">
        <v>750</v>
      </c>
      <c r="N2148" s="292">
        <f t="shared" si="263"/>
        <v>0.75</v>
      </c>
      <c r="O2148" s="308">
        <f t="shared" si="259"/>
        <v>3</v>
      </c>
    </row>
    <row r="2149" spans="1:15" ht="22.5">
      <c r="A2149" s="15" t="s">
        <v>583</v>
      </c>
      <c r="B2149" s="280" t="s">
        <v>9</v>
      </c>
      <c r="C2149" s="320">
        <v>6</v>
      </c>
      <c r="D2149" s="320">
        <v>65</v>
      </c>
      <c r="E2149" s="292">
        <f t="shared" si="260"/>
        <v>0.39</v>
      </c>
      <c r="F2149" s="320">
        <v>6</v>
      </c>
      <c r="G2149" s="320">
        <v>65</v>
      </c>
      <c r="H2149" s="292">
        <f t="shared" si="261"/>
        <v>0.39</v>
      </c>
      <c r="I2149" s="320">
        <v>6</v>
      </c>
      <c r="J2149" s="320">
        <v>65</v>
      </c>
      <c r="K2149" s="292">
        <f t="shared" si="262"/>
        <v>0.39</v>
      </c>
      <c r="L2149" s="320">
        <v>6</v>
      </c>
      <c r="M2149" s="320">
        <v>65</v>
      </c>
      <c r="N2149" s="292">
        <f t="shared" si="263"/>
        <v>0.39</v>
      </c>
      <c r="O2149" s="308">
        <f t="shared" si="259"/>
        <v>1.56</v>
      </c>
    </row>
    <row r="2150" spans="1:15" ht="22.5">
      <c r="A2150" s="15" t="s">
        <v>587</v>
      </c>
      <c r="B2150" s="280" t="s">
        <v>9</v>
      </c>
      <c r="C2150" s="320">
        <v>5</v>
      </c>
      <c r="D2150" s="320">
        <v>55</v>
      </c>
      <c r="E2150" s="292">
        <f t="shared" si="260"/>
        <v>0.275</v>
      </c>
      <c r="F2150" s="320">
        <v>5</v>
      </c>
      <c r="G2150" s="320">
        <v>55</v>
      </c>
      <c r="H2150" s="292">
        <f t="shared" si="261"/>
        <v>0.275</v>
      </c>
      <c r="I2150" s="320">
        <v>5</v>
      </c>
      <c r="J2150" s="320">
        <v>55</v>
      </c>
      <c r="K2150" s="292">
        <f t="shared" si="262"/>
        <v>0.275</v>
      </c>
      <c r="L2150" s="320">
        <v>5</v>
      </c>
      <c r="M2150" s="320">
        <v>55</v>
      </c>
      <c r="N2150" s="292">
        <f t="shared" si="263"/>
        <v>0.275</v>
      </c>
      <c r="O2150" s="308">
        <f t="shared" si="259"/>
        <v>1.1</v>
      </c>
    </row>
    <row r="2151" spans="1:15" ht="12.75">
      <c r="A2151" s="15" t="s">
        <v>588</v>
      </c>
      <c r="B2151" s="280" t="s">
        <v>9</v>
      </c>
      <c r="C2151" s="320">
        <v>7</v>
      </c>
      <c r="D2151" s="320">
        <v>15</v>
      </c>
      <c r="E2151" s="292">
        <f t="shared" si="260"/>
        <v>0.105</v>
      </c>
      <c r="F2151" s="320">
        <v>7</v>
      </c>
      <c r="G2151" s="320">
        <v>15</v>
      </c>
      <c r="H2151" s="292">
        <f t="shared" si="261"/>
        <v>0.105</v>
      </c>
      <c r="I2151" s="320">
        <v>7</v>
      </c>
      <c r="J2151" s="320">
        <v>15</v>
      </c>
      <c r="K2151" s="292">
        <f t="shared" si="262"/>
        <v>0.105</v>
      </c>
      <c r="L2151" s="320">
        <v>7</v>
      </c>
      <c r="M2151" s="320">
        <v>15</v>
      </c>
      <c r="N2151" s="292">
        <f t="shared" si="263"/>
        <v>0.105</v>
      </c>
      <c r="O2151" s="308">
        <f t="shared" si="259"/>
        <v>0.42</v>
      </c>
    </row>
    <row r="2152" spans="1:15" ht="22.5">
      <c r="A2152" s="15" t="s">
        <v>589</v>
      </c>
      <c r="B2152" s="280" t="s">
        <v>9</v>
      </c>
      <c r="C2152" s="320">
        <v>7</v>
      </c>
      <c r="D2152" s="320">
        <v>20</v>
      </c>
      <c r="E2152" s="292">
        <f t="shared" si="260"/>
        <v>0.14</v>
      </c>
      <c r="F2152" s="320">
        <v>7</v>
      </c>
      <c r="G2152" s="320">
        <v>20</v>
      </c>
      <c r="H2152" s="292">
        <f t="shared" si="261"/>
        <v>0.14</v>
      </c>
      <c r="I2152" s="320">
        <v>7</v>
      </c>
      <c r="J2152" s="320">
        <v>20</v>
      </c>
      <c r="K2152" s="292">
        <f t="shared" si="262"/>
        <v>0.14</v>
      </c>
      <c r="L2152" s="320">
        <v>7</v>
      </c>
      <c r="M2152" s="320">
        <v>20</v>
      </c>
      <c r="N2152" s="292">
        <f t="shared" si="263"/>
        <v>0.14</v>
      </c>
      <c r="O2152" s="308">
        <f t="shared" si="259"/>
        <v>0.56</v>
      </c>
    </row>
    <row r="2153" spans="1:15" ht="12.75">
      <c r="A2153" s="16" t="s">
        <v>16</v>
      </c>
      <c r="B2153" s="280" t="s">
        <v>9</v>
      </c>
      <c r="C2153" s="320">
        <v>6</v>
      </c>
      <c r="D2153" s="320">
        <v>85</v>
      </c>
      <c r="E2153" s="292">
        <f t="shared" si="260"/>
        <v>0.51</v>
      </c>
      <c r="F2153" s="16"/>
      <c r="G2153" s="16"/>
      <c r="H2153" s="292">
        <f t="shared" si="261"/>
        <v>0</v>
      </c>
      <c r="I2153" s="320"/>
      <c r="J2153" s="320"/>
      <c r="K2153" s="292">
        <f t="shared" si="262"/>
        <v>0</v>
      </c>
      <c r="L2153" s="320">
        <v>6</v>
      </c>
      <c r="M2153" s="320">
        <v>85</v>
      </c>
      <c r="N2153" s="292">
        <f t="shared" si="263"/>
        <v>0.51</v>
      </c>
      <c r="O2153" s="308">
        <f t="shared" si="259"/>
        <v>1.02</v>
      </c>
    </row>
    <row r="2154" spans="1:15" ht="12.75">
      <c r="A2154" s="16" t="s">
        <v>18</v>
      </c>
      <c r="B2154" s="280" t="s">
        <v>9</v>
      </c>
      <c r="C2154" s="320"/>
      <c r="D2154" s="320"/>
      <c r="E2154" s="292">
        <f t="shared" si="260"/>
        <v>0</v>
      </c>
      <c r="F2154" s="16"/>
      <c r="G2154" s="16"/>
      <c r="H2154" s="292">
        <f t="shared" si="261"/>
        <v>0</v>
      </c>
      <c r="I2154" s="16"/>
      <c r="J2154" s="16"/>
      <c r="K2154" s="292">
        <f t="shared" si="262"/>
        <v>0</v>
      </c>
      <c r="L2154" s="320"/>
      <c r="M2154" s="320"/>
      <c r="N2154" s="292">
        <f t="shared" si="263"/>
        <v>0</v>
      </c>
      <c r="O2154" s="308">
        <f t="shared" si="259"/>
        <v>0</v>
      </c>
    </row>
    <row r="2155" spans="1:15" ht="12.75">
      <c r="A2155" s="16" t="s">
        <v>631</v>
      </c>
      <c r="B2155" s="280" t="s">
        <v>446</v>
      </c>
      <c r="C2155" s="320">
        <v>3</v>
      </c>
      <c r="D2155" s="320">
        <v>600</v>
      </c>
      <c r="E2155" s="322">
        <f t="shared" si="260"/>
        <v>1.8</v>
      </c>
      <c r="F2155" s="320">
        <v>3</v>
      </c>
      <c r="G2155" s="320">
        <v>600</v>
      </c>
      <c r="H2155" s="292">
        <f t="shared" si="261"/>
        <v>1.8</v>
      </c>
      <c r="I2155" s="320">
        <v>3</v>
      </c>
      <c r="J2155" s="320">
        <v>600</v>
      </c>
      <c r="K2155" s="292">
        <f t="shared" si="262"/>
        <v>1.8</v>
      </c>
      <c r="L2155" s="325">
        <v>3</v>
      </c>
      <c r="M2155" s="325">
        <v>600</v>
      </c>
      <c r="N2155" s="324">
        <f t="shared" si="263"/>
        <v>1.8</v>
      </c>
      <c r="O2155" s="308">
        <f t="shared" si="259"/>
        <v>7.2</v>
      </c>
    </row>
    <row r="2156" spans="1:15" ht="12.75">
      <c r="A2156" s="16" t="s">
        <v>590</v>
      </c>
      <c r="B2156" s="280" t="s">
        <v>9</v>
      </c>
      <c r="C2156" s="320">
        <v>3</v>
      </c>
      <c r="D2156" s="320">
        <v>450</v>
      </c>
      <c r="E2156" s="322">
        <f t="shared" si="260"/>
        <v>1.35</v>
      </c>
      <c r="F2156" s="320">
        <v>3</v>
      </c>
      <c r="G2156" s="320">
        <v>450</v>
      </c>
      <c r="H2156" s="292">
        <f t="shared" si="261"/>
        <v>1.35</v>
      </c>
      <c r="I2156" s="320">
        <v>3</v>
      </c>
      <c r="J2156" s="320">
        <v>450</v>
      </c>
      <c r="K2156" s="326">
        <f t="shared" si="262"/>
        <v>1.35</v>
      </c>
      <c r="L2156" s="325">
        <v>3</v>
      </c>
      <c r="M2156" s="325">
        <v>450</v>
      </c>
      <c r="N2156" s="326">
        <f t="shared" si="263"/>
        <v>1.35</v>
      </c>
      <c r="O2156" s="308">
        <f t="shared" si="259"/>
        <v>5.4</v>
      </c>
    </row>
    <row r="2157" spans="1:15" ht="12.75">
      <c r="A2157" s="16" t="s">
        <v>591</v>
      </c>
      <c r="B2157" s="280" t="s">
        <v>9</v>
      </c>
      <c r="C2157" s="320">
        <v>10</v>
      </c>
      <c r="D2157" s="320">
        <v>55</v>
      </c>
      <c r="E2157" s="322">
        <f t="shared" si="260"/>
        <v>0.55</v>
      </c>
      <c r="F2157" s="320">
        <v>10</v>
      </c>
      <c r="G2157" s="320">
        <v>55</v>
      </c>
      <c r="H2157" s="292">
        <f t="shared" si="261"/>
        <v>0.55</v>
      </c>
      <c r="I2157" s="320">
        <v>10</v>
      </c>
      <c r="J2157" s="320">
        <v>55</v>
      </c>
      <c r="K2157" s="326">
        <f t="shared" si="262"/>
        <v>0.55</v>
      </c>
      <c r="L2157" s="325">
        <v>10</v>
      </c>
      <c r="M2157" s="325">
        <v>55</v>
      </c>
      <c r="N2157" s="326">
        <f t="shared" si="263"/>
        <v>0.55</v>
      </c>
      <c r="O2157" s="308">
        <f t="shared" si="259"/>
        <v>2.2</v>
      </c>
    </row>
    <row r="2158" spans="1:15" ht="12.75">
      <c r="A2158" s="52" t="s">
        <v>592</v>
      </c>
      <c r="B2158" s="167" t="s">
        <v>9</v>
      </c>
      <c r="C2158" s="320"/>
      <c r="D2158" s="320"/>
      <c r="E2158" s="322">
        <f t="shared" si="260"/>
        <v>0</v>
      </c>
      <c r="F2158" s="16">
        <v>20</v>
      </c>
      <c r="G2158" s="16">
        <v>30</v>
      </c>
      <c r="H2158" s="292">
        <f t="shared" si="261"/>
        <v>0.6</v>
      </c>
      <c r="I2158" s="16"/>
      <c r="J2158" s="16"/>
      <c r="K2158" s="156"/>
      <c r="L2158" s="156"/>
      <c r="M2158" s="156"/>
      <c r="N2158" s="156"/>
      <c r="O2158" s="308">
        <f t="shared" si="259"/>
        <v>0.6</v>
      </c>
    </row>
    <row r="2159" spans="1:15" ht="12.75">
      <c r="A2159" s="52" t="s">
        <v>593</v>
      </c>
      <c r="B2159" s="6" t="s">
        <v>9</v>
      </c>
      <c r="C2159" s="320"/>
      <c r="D2159" s="320"/>
      <c r="E2159" s="322">
        <f t="shared" si="260"/>
        <v>0</v>
      </c>
      <c r="F2159" s="16">
        <v>20</v>
      </c>
      <c r="G2159" s="16">
        <v>25</v>
      </c>
      <c r="H2159" s="292">
        <f t="shared" si="261"/>
        <v>0.5</v>
      </c>
      <c r="I2159" s="16"/>
      <c r="J2159" s="16"/>
      <c r="K2159" s="156"/>
      <c r="L2159" s="156"/>
      <c r="M2159" s="156"/>
      <c r="N2159" s="156"/>
      <c r="O2159" s="308">
        <f t="shared" si="259"/>
        <v>0.5</v>
      </c>
    </row>
    <row r="2160" spans="1:15" ht="12.75">
      <c r="A2160" s="52" t="s">
        <v>13</v>
      </c>
      <c r="B2160" s="6" t="s">
        <v>9</v>
      </c>
      <c r="C2160" s="297"/>
      <c r="D2160" s="297"/>
      <c r="E2160" s="313">
        <f t="shared" si="260"/>
        <v>0</v>
      </c>
      <c r="F2160" s="52">
        <v>6</v>
      </c>
      <c r="G2160" s="52">
        <v>120</v>
      </c>
      <c r="H2160" s="292">
        <f t="shared" si="261"/>
        <v>0.72</v>
      </c>
      <c r="I2160" s="52"/>
      <c r="J2160" s="52"/>
      <c r="K2160" s="52"/>
      <c r="L2160" s="52"/>
      <c r="M2160" s="52"/>
      <c r="N2160" s="52"/>
      <c r="O2160" s="308">
        <f t="shared" si="259"/>
        <v>0.72</v>
      </c>
    </row>
    <row r="2161" spans="1:15" ht="31.5">
      <c r="A2161" s="1" t="s">
        <v>20</v>
      </c>
      <c r="B2161" s="6" t="s">
        <v>1</v>
      </c>
      <c r="C2161" s="327"/>
      <c r="D2161" s="327"/>
      <c r="E2161" s="286">
        <f>SUM(E2145:E2160)</f>
        <v>6.587000000000001</v>
      </c>
      <c r="F2161" s="157"/>
      <c r="G2161" s="157"/>
      <c r="H2161" s="286">
        <f>SUM(H2145:H2160)</f>
        <v>7.897</v>
      </c>
      <c r="I2161" s="157"/>
      <c r="J2161" s="157"/>
      <c r="K2161" s="286">
        <f>SUM(K2145:K2160)</f>
        <v>6.077000000000001</v>
      </c>
      <c r="L2161" s="286"/>
      <c r="M2161" s="286"/>
      <c r="N2161" s="286">
        <f>SUM(N2145:N2160)</f>
        <v>6.587000000000001</v>
      </c>
      <c r="O2161" s="286">
        <f>SUM(O2145:O2160)</f>
        <v>27.148</v>
      </c>
    </row>
    <row r="2162" spans="1:15" ht="12.75">
      <c r="A2162" s="280" t="s">
        <v>604</v>
      </c>
      <c r="B2162" s="280" t="s">
        <v>22</v>
      </c>
      <c r="C2162" s="282"/>
      <c r="D2162" s="282"/>
      <c r="E2162" s="316">
        <f>E2094+E2096+E2120+E2136+E2106+E2108+E2110+E2117+E2130+E2143+E2161</f>
        <v>304.19993999999997</v>
      </c>
      <c r="F2162" s="316"/>
      <c r="G2162" s="316"/>
      <c r="H2162" s="316">
        <f>H2094+H2096+H2120+H2136+H2106+H2108+H2110+H2117+H2130+H2143+H2161</f>
        <v>158.52918499999998</v>
      </c>
      <c r="I2162" s="316"/>
      <c r="J2162" s="316"/>
      <c r="K2162" s="316">
        <f>K2094+K2096+K2120+K2136+K2106+K2108+K2110+K2117+K2130+K2143+K2161</f>
        <v>134.68556</v>
      </c>
      <c r="L2162" s="316"/>
      <c r="M2162" s="316"/>
      <c r="N2162" s="316">
        <f>N2094+N2096+N2120+N2136+N2106+N2108+N2110+N2117+N2130+N2143+N2161</f>
        <v>312.44615999999996</v>
      </c>
      <c r="O2162" s="316">
        <f>O2094+O2096+O2120+O2136+O2106+O2108+O2110+O2117+O2130+O2143+O2161</f>
        <v>909.8608450000002</v>
      </c>
    </row>
    <row r="2163" spans="1:15" ht="12.75">
      <c r="A2163" s="158"/>
      <c r="B2163" s="158"/>
      <c r="C2163" s="158"/>
      <c r="D2163" s="158"/>
      <c r="E2163" s="158"/>
      <c r="F2163" s="158"/>
      <c r="G2163" s="158"/>
      <c r="H2163" s="158"/>
      <c r="I2163" s="158"/>
      <c r="J2163" s="158"/>
      <c r="K2163" s="158"/>
      <c r="L2163" s="158"/>
      <c r="M2163" s="158"/>
      <c r="N2163" s="158"/>
      <c r="O2163" s="158"/>
    </row>
    <row r="2164" spans="1:15" ht="12.75">
      <c r="A2164" s="349" t="s">
        <v>605</v>
      </c>
      <c r="B2164" s="350"/>
      <c r="C2164" s="350"/>
      <c r="D2164" s="350"/>
      <c r="E2164" s="350"/>
      <c r="F2164" s="350"/>
      <c r="G2164" s="350"/>
      <c r="H2164" s="350"/>
      <c r="I2164" s="350"/>
      <c r="J2164" s="350"/>
      <c r="K2164" s="350"/>
      <c r="L2164" s="350"/>
      <c r="M2164" s="350"/>
      <c r="N2164" s="350"/>
      <c r="O2164" s="351"/>
    </row>
    <row r="2165" spans="1:15" ht="12.75">
      <c r="A2165" s="333"/>
      <c r="B2165" s="329"/>
      <c r="C2165" s="329"/>
      <c r="D2165" s="329"/>
      <c r="E2165" s="329"/>
      <c r="F2165" s="329"/>
      <c r="G2165" s="329"/>
      <c r="H2165" s="329"/>
      <c r="I2165" s="329"/>
      <c r="J2165" s="329"/>
      <c r="K2165" s="329"/>
      <c r="L2165" s="329"/>
      <c r="M2165" s="329"/>
      <c r="N2165" s="329"/>
      <c r="O2165" s="329"/>
    </row>
    <row r="2166" spans="1:15" ht="12.75">
      <c r="A2166" s="328" t="s">
        <v>606</v>
      </c>
      <c r="B2166" s="280" t="s">
        <v>22</v>
      </c>
      <c r="C2166" s="329"/>
      <c r="D2166" s="329"/>
      <c r="E2166" s="329"/>
      <c r="F2166" s="329"/>
      <c r="G2166" s="329"/>
      <c r="H2166" s="329"/>
      <c r="I2166" s="329"/>
      <c r="J2166" s="329"/>
      <c r="K2166" s="308"/>
      <c r="L2166" s="329"/>
      <c r="M2166" s="329"/>
      <c r="N2166" s="308">
        <v>1000</v>
      </c>
      <c r="O2166" s="308">
        <f>E2166+H2166+K2166+N2166</f>
        <v>1000</v>
      </c>
    </row>
    <row r="2167" spans="1:15" ht="12.75">
      <c r="A2167" s="328" t="s">
        <v>607</v>
      </c>
      <c r="B2167" s="280" t="s">
        <v>22</v>
      </c>
      <c r="C2167" s="329"/>
      <c r="D2167" s="329"/>
      <c r="E2167" s="308">
        <v>3</v>
      </c>
      <c r="F2167" s="329"/>
      <c r="G2167" s="329"/>
      <c r="H2167" s="308">
        <v>3</v>
      </c>
      <c r="I2167" s="329"/>
      <c r="J2167" s="329"/>
      <c r="K2167" s="308">
        <v>3</v>
      </c>
      <c r="L2167" s="329"/>
      <c r="M2167" s="329"/>
      <c r="N2167" s="308">
        <v>3</v>
      </c>
      <c r="O2167" s="308">
        <f>E2167+H2167+K2167+N2167</f>
        <v>12</v>
      </c>
    </row>
    <row r="2168" spans="1:15" ht="12.75">
      <c r="A2168" s="104" t="s">
        <v>608</v>
      </c>
      <c r="B2168" s="280" t="s">
        <v>22</v>
      </c>
      <c r="C2168" s="104"/>
      <c r="D2168" s="104"/>
      <c r="E2168" s="292">
        <v>1</v>
      </c>
      <c r="F2168" s="292"/>
      <c r="G2168" s="292"/>
      <c r="H2168" s="292">
        <v>1</v>
      </c>
      <c r="I2168" s="292"/>
      <c r="J2168" s="292"/>
      <c r="K2168" s="292">
        <v>1</v>
      </c>
      <c r="L2168" s="292"/>
      <c r="M2168" s="292"/>
      <c r="N2168" s="292">
        <v>1</v>
      </c>
      <c r="O2168" s="308">
        <f>E2168+H2168+K2168+N2168</f>
        <v>4</v>
      </c>
    </row>
    <row r="2169" spans="1:15" ht="21">
      <c r="A2169" s="167" t="s">
        <v>28</v>
      </c>
      <c r="B2169" s="167" t="s">
        <v>1</v>
      </c>
      <c r="C2169" s="52"/>
      <c r="D2169" s="52"/>
      <c r="E2169" s="302">
        <f>SUM(E2167:E2168)</f>
        <v>4</v>
      </c>
      <c r="F2169" s="313"/>
      <c r="G2169" s="313"/>
      <c r="H2169" s="302">
        <f>SUM(H2166:H2168)</f>
        <v>4</v>
      </c>
      <c r="I2169" s="313"/>
      <c r="J2169" s="313"/>
      <c r="K2169" s="302">
        <f>SUM(K2166:K2168)</f>
        <v>4</v>
      </c>
      <c r="L2169" s="302"/>
      <c r="M2169" s="302"/>
      <c r="N2169" s="302">
        <f>SUM(N2166:N2168)</f>
        <v>1004</v>
      </c>
      <c r="O2169" s="286">
        <f>SUM(O2166:O2168)</f>
        <v>1016</v>
      </c>
    </row>
    <row r="2170" spans="1:15" ht="12.75">
      <c r="A2170" s="352" t="s">
        <v>609</v>
      </c>
      <c r="B2170" s="353"/>
      <c r="C2170" s="353"/>
      <c r="D2170" s="353"/>
      <c r="E2170" s="353"/>
      <c r="F2170" s="353"/>
      <c r="G2170" s="353"/>
      <c r="H2170" s="353"/>
      <c r="I2170" s="353"/>
      <c r="J2170" s="353"/>
      <c r="K2170" s="353"/>
      <c r="L2170" s="353"/>
      <c r="M2170" s="353"/>
      <c r="N2170" s="353"/>
      <c r="O2170" s="354"/>
    </row>
    <row r="2171" spans="1:15" ht="22.5">
      <c r="A2171" s="52" t="s">
        <v>30</v>
      </c>
      <c r="B2171" s="167" t="s">
        <v>22</v>
      </c>
      <c r="C2171" s="167"/>
      <c r="D2171" s="168"/>
      <c r="E2171" s="302">
        <v>1.383</v>
      </c>
      <c r="F2171" s="302"/>
      <c r="G2171" s="302"/>
      <c r="H2171" s="302">
        <v>1.383</v>
      </c>
      <c r="I2171" s="302"/>
      <c r="J2171" s="302"/>
      <c r="K2171" s="302">
        <v>1.383</v>
      </c>
      <c r="L2171" s="302"/>
      <c r="M2171" s="302"/>
      <c r="N2171" s="302">
        <v>1.383</v>
      </c>
      <c r="O2171" s="316">
        <f aca="true" t="shared" si="264" ref="O2171:O2176">E2171+H2171+K2171+N2171</f>
        <v>5.532</v>
      </c>
    </row>
    <row r="2172" spans="1:15" ht="45">
      <c r="A2172" s="52" t="s">
        <v>31</v>
      </c>
      <c r="B2172" s="167" t="s">
        <v>32</v>
      </c>
      <c r="C2172" s="167"/>
      <c r="D2172" s="167"/>
      <c r="E2172" s="302">
        <v>1.35</v>
      </c>
      <c r="F2172" s="313"/>
      <c r="G2172" s="313"/>
      <c r="H2172" s="302">
        <v>1.35</v>
      </c>
      <c r="I2172" s="313"/>
      <c r="J2172" s="313"/>
      <c r="K2172" s="315">
        <v>1.35</v>
      </c>
      <c r="L2172" s="330"/>
      <c r="M2172" s="330"/>
      <c r="N2172" s="315">
        <v>1.35</v>
      </c>
      <c r="O2172" s="316">
        <f t="shared" si="264"/>
        <v>5.4</v>
      </c>
    </row>
    <row r="2173" spans="1:15" ht="45">
      <c r="A2173" s="52" t="s">
        <v>38</v>
      </c>
      <c r="B2173" s="167" t="s">
        <v>22</v>
      </c>
      <c r="C2173" s="167"/>
      <c r="D2173" s="167"/>
      <c r="E2173" s="302">
        <v>1.723</v>
      </c>
      <c r="F2173" s="302"/>
      <c r="G2173" s="302"/>
      <c r="H2173" s="302">
        <v>1.723</v>
      </c>
      <c r="I2173" s="302"/>
      <c r="J2173" s="302"/>
      <c r="K2173" s="302">
        <v>1.723</v>
      </c>
      <c r="L2173" s="302"/>
      <c r="M2173" s="302"/>
      <c r="N2173" s="302">
        <v>1.723</v>
      </c>
      <c r="O2173" s="316">
        <f t="shared" si="264"/>
        <v>6.892</v>
      </c>
    </row>
    <row r="2174" spans="1:15" ht="22.5">
      <c r="A2174" s="52" t="s">
        <v>613</v>
      </c>
      <c r="B2174" s="167" t="s">
        <v>612</v>
      </c>
      <c r="C2174" s="167"/>
      <c r="D2174" s="167"/>
      <c r="E2174" s="302">
        <v>2.248</v>
      </c>
      <c r="F2174" s="302"/>
      <c r="G2174" s="302"/>
      <c r="H2174" s="302">
        <v>2.247</v>
      </c>
      <c r="I2174" s="302"/>
      <c r="J2174" s="302"/>
      <c r="K2174" s="302">
        <v>2.248</v>
      </c>
      <c r="L2174" s="302"/>
      <c r="M2174" s="302"/>
      <c r="N2174" s="302">
        <v>2.247</v>
      </c>
      <c r="O2174" s="316">
        <f t="shared" si="264"/>
        <v>8.99</v>
      </c>
    </row>
    <row r="2175" spans="1:15" ht="45">
      <c r="A2175" s="52" t="s">
        <v>614</v>
      </c>
      <c r="B2175" s="167" t="s">
        <v>1</v>
      </c>
      <c r="C2175" s="167"/>
      <c r="D2175" s="167"/>
      <c r="E2175" s="302">
        <v>0.55</v>
      </c>
      <c r="F2175" s="302"/>
      <c r="G2175" s="302"/>
      <c r="H2175" s="302">
        <v>0.55</v>
      </c>
      <c r="I2175" s="302"/>
      <c r="J2175" s="302"/>
      <c r="K2175" s="302">
        <v>0.55</v>
      </c>
      <c r="L2175" s="302"/>
      <c r="M2175" s="302"/>
      <c r="N2175" s="302">
        <v>0.55</v>
      </c>
      <c r="O2175" s="316">
        <f t="shared" si="264"/>
        <v>2.2</v>
      </c>
    </row>
    <row r="2176" spans="1:15" ht="56.25">
      <c r="A2176" s="52" t="s">
        <v>615</v>
      </c>
      <c r="B2176" s="167" t="s">
        <v>1</v>
      </c>
      <c r="C2176" s="167"/>
      <c r="D2176" s="167"/>
      <c r="E2176" s="302"/>
      <c r="F2176" s="302"/>
      <c r="G2176" s="302"/>
      <c r="H2176" s="302">
        <v>3</v>
      </c>
      <c r="I2176" s="302"/>
      <c r="J2176" s="302"/>
      <c r="K2176" s="302"/>
      <c r="L2176" s="302"/>
      <c r="M2176" s="302"/>
      <c r="N2176" s="302">
        <v>4</v>
      </c>
      <c r="O2176" s="316">
        <f t="shared" si="264"/>
        <v>7</v>
      </c>
    </row>
    <row r="2177" spans="1:15" ht="21.75">
      <c r="A2177" s="331" t="s">
        <v>616</v>
      </c>
      <c r="B2177" s="280" t="s">
        <v>1</v>
      </c>
      <c r="C2177" s="282"/>
      <c r="D2177" s="282"/>
      <c r="E2177" s="316">
        <f>SUM(E2171:E2176)</f>
        <v>7.2540000000000004</v>
      </c>
      <c r="F2177" s="316"/>
      <c r="G2177" s="316"/>
      <c r="H2177" s="316">
        <f>SUM(H2171:H2176)</f>
        <v>10.253</v>
      </c>
      <c r="I2177" s="316"/>
      <c r="J2177" s="316"/>
      <c r="K2177" s="316">
        <f>SUM(K2171:K2176)</f>
        <v>7.2540000000000004</v>
      </c>
      <c r="L2177" s="316"/>
      <c r="M2177" s="316"/>
      <c r="N2177" s="316">
        <f>SUM(N2171:N2176)</f>
        <v>11.253</v>
      </c>
      <c r="O2177" s="316">
        <f>SUM(O2171:O2176)</f>
        <v>36.013999999999996</v>
      </c>
    </row>
    <row r="2178" spans="1:15" ht="12.75">
      <c r="A2178" s="158"/>
      <c r="B2178" s="158"/>
      <c r="C2178" s="158"/>
      <c r="D2178" s="158"/>
      <c r="E2178" s="158"/>
      <c r="F2178" s="158"/>
      <c r="G2178" s="158"/>
      <c r="H2178" s="158"/>
      <c r="I2178" s="158"/>
      <c r="J2178" s="158"/>
      <c r="K2178" s="158"/>
      <c r="L2178" s="158"/>
      <c r="M2178" s="158"/>
      <c r="N2178" s="158"/>
      <c r="O2178" s="158"/>
    </row>
    <row r="2179" spans="1:15" ht="12.75">
      <c r="A2179" s="355" t="s">
        <v>617</v>
      </c>
      <c r="B2179" s="356"/>
      <c r="C2179" s="357"/>
      <c r="D2179" s="158"/>
      <c r="E2179" s="316">
        <f>E2162+E2169+E2177</f>
        <v>315.45394</v>
      </c>
      <c r="F2179" s="341"/>
      <c r="G2179" s="341"/>
      <c r="H2179" s="316">
        <f>H2162+H2169+H2177</f>
        <v>172.78218499999997</v>
      </c>
      <c r="I2179" s="341"/>
      <c r="J2179" s="341"/>
      <c r="K2179" s="316">
        <f>K2162+K2169+K2177</f>
        <v>145.93956</v>
      </c>
      <c r="L2179" s="341"/>
      <c r="M2179" s="341"/>
      <c r="N2179" s="316">
        <f>N2162+N2169+N2177</f>
        <v>1327.69916</v>
      </c>
      <c r="O2179" s="316">
        <f>O2162+O2169+O2177</f>
        <v>1961.874845</v>
      </c>
    </row>
    <row r="2180" spans="1:15" ht="12.75">
      <c r="A2180" s="342"/>
      <c r="B2180" s="342"/>
      <c r="C2180" s="342"/>
      <c r="D2180" s="334"/>
      <c r="E2180" s="343"/>
      <c r="F2180" s="345"/>
      <c r="G2180" s="345"/>
      <c r="H2180" s="343"/>
      <c r="I2180" s="345"/>
      <c r="J2180" s="345"/>
      <c r="K2180" s="343"/>
      <c r="L2180" s="345"/>
      <c r="M2180" s="345"/>
      <c r="N2180" s="343"/>
      <c r="O2180" s="343"/>
    </row>
    <row r="2181" spans="1:15" ht="12.75">
      <c r="A2181" s="342"/>
      <c r="B2181" s="342"/>
      <c r="C2181" s="342"/>
      <c r="D2181" s="334"/>
      <c r="E2181" s="343"/>
      <c r="F2181" s="345"/>
      <c r="G2181" s="345"/>
      <c r="H2181" s="343"/>
      <c r="I2181" s="345"/>
      <c r="J2181" s="345"/>
      <c r="K2181" s="343"/>
      <c r="L2181" s="345"/>
      <c r="M2181" s="345"/>
      <c r="N2181" s="343"/>
      <c r="O2181" s="343"/>
    </row>
    <row r="2182" spans="1:15" ht="12.75">
      <c r="A2182" s="342"/>
      <c r="B2182" s="342"/>
      <c r="C2182" s="342"/>
      <c r="D2182" s="334"/>
      <c r="E2182" s="343"/>
      <c r="F2182" s="345"/>
      <c r="G2182" s="345"/>
      <c r="H2182" s="343"/>
      <c r="I2182" s="345"/>
      <c r="J2182" s="345"/>
      <c r="K2182" s="343"/>
      <c r="L2182" s="345"/>
      <c r="M2182" s="345"/>
      <c r="N2182" s="343"/>
      <c r="O2182" s="343"/>
    </row>
    <row r="2183" spans="1:15" ht="12.75">
      <c r="A2183" s="342"/>
      <c r="B2183" s="342"/>
      <c r="C2183" s="342"/>
      <c r="D2183" s="334"/>
      <c r="E2183" s="343"/>
      <c r="F2183" s="345"/>
      <c r="G2183" s="345"/>
      <c r="H2183" s="343"/>
      <c r="I2183" s="345"/>
      <c r="J2183" s="345"/>
      <c r="K2183" s="343"/>
      <c r="L2183" s="345"/>
      <c r="M2183" s="345"/>
      <c r="N2183" s="343"/>
      <c r="O2183" s="343"/>
    </row>
    <row r="2184" spans="1:15" ht="12.75">
      <c r="A2184" s="342"/>
      <c r="B2184" s="342"/>
      <c r="C2184" s="342"/>
      <c r="D2184" s="334"/>
      <c r="E2184" s="343"/>
      <c r="F2184" s="345"/>
      <c r="G2184" s="345"/>
      <c r="H2184" s="343"/>
      <c r="I2184" s="345"/>
      <c r="J2184" s="345"/>
      <c r="K2184" s="343"/>
      <c r="L2184" s="345"/>
      <c r="M2184" s="345"/>
      <c r="N2184" s="343"/>
      <c r="O2184" s="343"/>
    </row>
    <row r="2185" spans="1:15" ht="12.75">
      <c r="A2185" s="342"/>
      <c r="B2185" s="342"/>
      <c r="C2185" s="342"/>
      <c r="D2185" s="334"/>
      <c r="E2185" s="343"/>
      <c r="F2185" s="345"/>
      <c r="G2185" s="345"/>
      <c r="H2185" s="343"/>
      <c r="I2185" s="345"/>
      <c r="J2185" s="345"/>
      <c r="K2185" s="343"/>
      <c r="L2185" s="345"/>
      <c r="M2185" s="345"/>
      <c r="N2185" s="343"/>
      <c r="O2185" s="343"/>
    </row>
    <row r="2186" spans="1:15" ht="12.75">
      <c r="A2186" s="342"/>
      <c r="B2186" s="342"/>
      <c r="C2186" s="342"/>
      <c r="D2186" s="334"/>
      <c r="E2186" s="343"/>
      <c r="F2186" s="345"/>
      <c r="G2186" s="345"/>
      <c r="H2186" s="343"/>
      <c r="I2186" s="345"/>
      <c r="J2186" s="345"/>
      <c r="K2186" s="343"/>
      <c r="L2186" s="345"/>
      <c r="M2186" s="345"/>
      <c r="N2186" s="343"/>
      <c r="O2186" s="343"/>
    </row>
    <row r="2187" spans="1:15" ht="12.75">
      <c r="A2187" s="342"/>
      <c r="B2187" s="342"/>
      <c r="C2187" s="342"/>
      <c r="D2187" s="334"/>
      <c r="E2187" s="343"/>
      <c r="F2187" s="345"/>
      <c r="G2187" s="345"/>
      <c r="H2187" s="343"/>
      <c r="I2187" s="345"/>
      <c r="J2187" s="345"/>
      <c r="K2187" s="343"/>
      <c r="L2187" s="345"/>
      <c r="M2187" s="345"/>
      <c r="N2187" s="343"/>
      <c r="O2187" s="343"/>
    </row>
    <row r="2188" spans="1:15" ht="12.75">
      <c r="A2188" s="342"/>
      <c r="B2188" s="342"/>
      <c r="C2188" s="342"/>
      <c r="D2188" s="334"/>
      <c r="E2188" s="343"/>
      <c r="F2188" s="345"/>
      <c r="G2188" s="345"/>
      <c r="H2188" s="343"/>
      <c r="I2188" s="345"/>
      <c r="J2188" s="345"/>
      <c r="K2188" s="343"/>
      <c r="L2188" s="345"/>
      <c r="M2188" s="345"/>
      <c r="N2188" s="343"/>
      <c r="O2188" s="343"/>
    </row>
    <row r="2189" spans="1:15" ht="12.75">
      <c r="A2189" s="342"/>
      <c r="B2189" s="342"/>
      <c r="C2189" s="342"/>
      <c r="D2189" s="334"/>
      <c r="E2189" s="343"/>
      <c r="F2189" s="345"/>
      <c r="G2189" s="345"/>
      <c r="H2189" s="343"/>
      <c r="I2189" s="345"/>
      <c r="J2189" s="345"/>
      <c r="K2189" s="343"/>
      <c r="L2189" s="345"/>
      <c r="M2189" s="345"/>
      <c r="N2189" s="343"/>
      <c r="O2189" s="343"/>
    </row>
    <row r="2190" spans="1:15" ht="12.75">
      <c r="A2190" s="342"/>
      <c r="B2190" s="342"/>
      <c r="C2190" s="342"/>
      <c r="D2190" s="334"/>
      <c r="E2190" s="343"/>
      <c r="F2190" s="345"/>
      <c r="G2190" s="345"/>
      <c r="H2190" s="343"/>
      <c r="I2190" s="345"/>
      <c r="J2190" s="345"/>
      <c r="K2190" s="343"/>
      <c r="L2190" s="345"/>
      <c r="M2190" s="345"/>
      <c r="N2190" s="343"/>
      <c r="O2190" s="343"/>
    </row>
    <row r="2191" spans="1:15" ht="12.75">
      <c r="A2191" s="342"/>
      <c r="B2191" s="342"/>
      <c r="C2191" s="342"/>
      <c r="D2191" s="334"/>
      <c r="E2191" s="343"/>
      <c r="F2191" s="345"/>
      <c r="G2191" s="345"/>
      <c r="H2191" s="343"/>
      <c r="I2191" s="345"/>
      <c r="J2191" s="345"/>
      <c r="K2191" s="343"/>
      <c r="L2191" s="345"/>
      <c r="M2191" s="345"/>
      <c r="N2191" s="343"/>
      <c r="O2191" s="343"/>
    </row>
    <row r="2192" spans="1:15" ht="12.75">
      <c r="A2192" s="342"/>
      <c r="B2192" s="342"/>
      <c r="C2192" s="342"/>
      <c r="D2192" s="334"/>
      <c r="E2192" s="343"/>
      <c r="F2192" s="345"/>
      <c r="G2192" s="345"/>
      <c r="H2192" s="343"/>
      <c r="I2192" s="345"/>
      <c r="J2192" s="345"/>
      <c r="K2192" s="343"/>
      <c r="L2192" s="345"/>
      <c r="M2192" s="345"/>
      <c r="N2192" s="343"/>
      <c r="O2192" s="343"/>
    </row>
    <row r="2193" spans="1:15" ht="12.75">
      <c r="A2193" s="342"/>
      <c r="B2193" s="342"/>
      <c r="C2193" s="342"/>
      <c r="D2193" s="334"/>
      <c r="E2193" s="343"/>
      <c r="F2193" s="345"/>
      <c r="G2193" s="345"/>
      <c r="H2193" s="343"/>
      <c r="I2193" s="345"/>
      <c r="J2193" s="345"/>
      <c r="K2193" s="343"/>
      <c r="L2193" s="345"/>
      <c r="M2193" s="345"/>
      <c r="N2193" s="343"/>
      <c r="O2193" s="343"/>
    </row>
    <row r="2194" spans="1:15" ht="12.75">
      <c r="A2194" s="342"/>
      <c r="B2194" s="342"/>
      <c r="C2194" s="342"/>
      <c r="D2194" s="334"/>
      <c r="E2194" s="343"/>
      <c r="F2194" s="345"/>
      <c r="G2194" s="345"/>
      <c r="H2194" s="343"/>
      <c r="I2194" s="345"/>
      <c r="J2194" s="345"/>
      <c r="K2194" s="343"/>
      <c r="L2194" s="345"/>
      <c r="M2194" s="345"/>
      <c r="N2194" s="343"/>
      <c r="O2194" s="343"/>
    </row>
    <row r="2195" spans="1:15" ht="12.75">
      <c r="A2195" s="342"/>
      <c r="B2195" s="342"/>
      <c r="C2195" s="342"/>
      <c r="D2195" s="334"/>
      <c r="E2195" s="343"/>
      <c r="F2195" s="345"/>
      <c r="G2195" s="345"/>
      <c r="H2195" s="343"/>
      <c r="I2195" s="345"/>
      <c r="J2195" s="345"/>
      <c r="K2195" s="343"/>
      <c r="L2195" s="345"/>
      <c r="M2195" s="345"/>
      <c r="N2195" s="343"/>
      <c r="O2195" s="343"/>
    </row>
    <row r="2196" spans="1:15" ht="12.75">
      <c r="A2196" s="342"/>
      <c r="B2196" s="342"/>
      <c r="C2196" s="342"/>
      <c r="D2196" s="334"/>
      <c r="E2196" s="343"/>
      <c r="F2196" s="345"/>
      <c r="G2196" s="345"/>
      <c r="H2196" s="343"/>
      <c r="I2196" s="345"/>
      <c r="J2196" s="345"/>
      <c r="K2196" s="343"/>
      <c r="L2196" s="345"/>
      <c r="M2196" s="345"/>
      <c r="N2196" s="343"/>
      <c r="O2196" s="343"/>
    </row>
    <row r="2197" spans="1:15" ht="12.75">
      <c r="A2197" s="342"/>
      <c r="B2197" s="342"/>
      <c r="C2197" s="342"/>
      <c r="D2197" s="334"/>
      <c r="E2197" s="343"/>
      <c r="F2197" s="345"/>
      <c r="G2197" s="345"/>
      <c r="H2197" s="343"/>
      <c r="I2197" s="345"/>
      <c r="J2197" s="345"/>
      <c r="K2197" s="343"/>
      <c r="L2197" s="345"/>
      <c r="M2197" s="345"/>
      <c r="N2197" s="343"/>
      <c r="O2197" s="343"/>
    </row>
    <row r="2198" spans="1:15" ht="12.75">
      <c r="A2198" s="342"/>
      <c r="B2198" s="342"/>
      <c r="C2198" s="342"/>
      <c r="D2198" s="334"/>
      <c r="E2198" s="343"/>
      <c r="F2198" s="345"/>
      <c r="G2198" s="345"/>
      <c r="H2198" s="343"/>
      <c r="I2198" s="345"/>
      <c r="J2198" s="345"/>
      <c r="K2198" s="343"/>
      <c r="L2198" s="345"/>
      <c r="M2198" s="345"/>
      <c r="N2198" s="343"/>
      <c r="O2198" s="343"/>
    </row>
    <row r="2199" spans="1:15" ht="12.75">
      <c r="A2199" s="342"/>
      <c r="B2199" s="342"/>
      <c r="C2199" s="342"/>
      <c r="D2199" s="334"/>
      <c r="E2199" s="343"/>
      <c r="F2199" s="345"/>
      <c r="G2199" s="345"/>
      <c r="H2199" s="343"/>
      <c r="I2199" s="345"/>
      <c r="J2199" s="345"/>
      <c r="K2199" s="343"/>
      <c r="L2199" s="345"/>
      <c r="M2199" s="345"/>
      <c r="N2199" s="343"/>
      <c r="O2199" s="343"/>
    </row>
    <row r="2200" spans="1:15" ht="12.75">
      <c r="A2200" s="342"/>
      <c r="B2200" s="342"/>
      <c r="C2200" s="342"/>
      <c r="D2200" s="334"/>
      <c r="E2200" s="343"/>
      <c r="F2200" s="345"/>
      <c r="G2200" s="345"/>
      <c r="H2200" s="343"/>
      <c r="I2200" s="345"/>
      <c r="J2200" s="345"/>
      <c r="K2200" s="343"/>
      <c r="L2200" s="345"/>
      <c r="M2200" s="345"/>
      <c r="N2200" s="343"/>
      <c r="O2200" s="343"/>
    </row>
    <row r="2201" spans="1:15" ht="12.75">
      <c r="A2201" s="342"/>
      <c r="B2201" s="342"/>
      <c r="C2201" s="342"/>
      <c r="D2201" s="334"/>
      <c r="E2201" s="343"/>
      <c r="F2201" s="345"/>
      <c r="G2201" s="345"/>
      <c r="H2201" s="343"/>
      <c r="I2201" s="345"/>
      <c r="J2201" s="345"/>
      <c r="K2201" s="343"/>
      <c r="L2201" s="345"/>
      <c r="M2201" s="345"/>
      <c r="N2201" s="343"/>
      <c r="O2201" s="343"/>
    </row>
    <row r="2202" spans="1:15" ht="12.75">
      <c r="A2202" s="342"/>
      <c r="B2202" s="342"/>
      <c r="C2202" s="342"/>
      <c r="D2202" s="334"/>
      <c r="E2202" s="343"/>
      <c r="F2202" s="345"/>
      <c r="G2202" s="345"/>
      <c r="H2202" s="343"/>
      <c r="I2202" s="345"/>
      <c r="J2202" s="345"/>
      <c r="K2202" s="343"/>
      <c r="L2202" s="345"/>
      <c r="M2202" s="345"/>
      <c r="N2202" s="343"/>
      <c r="O2202" s="343"/>
    </row>
    <row r="2203" spans="1:15" ht="12.75">
      <c r="A2203" s="342"/>
      <c r="B2203" s="342"/>
      <c r="C2203" s="342"/>
      <c r="D2203" s="334"/>
      <c r="E2203" s="343"/>
      <c r="F2203" s="345"/>
      <c r="G2203" s="345"/>
      <c r="H2203" s="343"/>
      <c r="I2203" s="345"/>
      <c r="J2203" s="345"/>
      <c r="K2203" s="343"/>
      <c r="L2203" s="345"/>
      <c r="M2203" s="345"/>
      <c r="N2203" s="343"/>
      <c r="O2203" s="343"/>
    </row>
    <row r="2204" spans="1:15" ht="12.75">
      <c r="A2204" s="342"/>
      <c r="B2204" s="342"/>
      <c r="C2204" s="342"/>
      <c r="D2204" s="334"/>
      <c r="E2204" s="343"/>
      <c r="F2204" s="345"/>
      <c r="G2204" s="345"/>
      <c r="H2204" s="343"/>
      <c r="I2204" s="345"/>
      <c r="J2204" s="345"/>
      <c r="K2204" s="343"/>
      <c r="L2204" s="345"/>
      <c r="M2204" s="345"/>
      <c r="N2204" s="343"/>
      <c r="O2204" s="343"/>
    </row>
    <row r="2205" spans="1:15" ht="12.75">
      <c r="A2205" s="342"/>
      <c r="B2205" s="342"/>
      <c r="C2205" s="342"/>
      <c r="D2205" s="334"/>
      <c r="E2205" s="343"/>
      <c r="F2205" s="345"/>
      <c r="G2205" s="345"/>
      <c r="H2205" s="343"/>
      <c r="I2205" s="345"/>
      <c r="J2205" s="345"/>
      <c r="K2205" s="343"/>
      <c r="L2205" s="345"/>
      <c r="M2205" s="345"/>
      <c r="N2205" s="343"/>
      <c r="O2205" s="343"/>
    </row>
    <row r="2206" spans="1:15" ht="12.75">
      <c r="A2206" s="346"/>
      <c r="B2206" s="334"/>
      <c r="C2206" s="334"/>
      <c r="D2206" s="334"/>
      <c r="E2206" s="343"/>
      <c r="F2206" s="343"/>
      <c r="G2206" s="343"/>
      <c r="H2206" s="343"/>
      <c r="I2206" s="343"/>
      <c r="J2206" s="343"/>
      <c r="K2206" s="343"/>
      <c r="L2206" s="343"/>
      <c r="M2206" s="343"/>
      <c r="N2206" s="343"/>
      <c r="O2206" s="343"/>
    </row>
    <row r="2207" spans="1:15" ht="12.75">
      <c r="A2207" s="346"/>
      <c r="B2207" s="334"/>
      <c r="C2207" s="334"/>
      <c r="D2207" s="334"/>
      <c r="E2207" s="343"/>
      <c r="F2207" s="343"/>
      <c r="G2207" s="343"/>
      <c r="H2207" s="343"/>
      <c r="I2207" s="343"/>
      <c r="J2207" s="343"/>
      <c r="K2207" s="343"/>
      <c r="L2207" s="343"/>
      <c r="M2207" s="343"/>
      <c r="N2207" s="343"/>
      <c r="O2207" s="343"/>
    </row>
    <row r="2208" spans="1:15" ht="12.75">
      <c r="A2208" s="346"/>
      <c r="B2208" s="334"/>
      <c r="C2208" s="334"/>
      <c r="D2208" s="334"/>
      <c r="E2208" s="343"/>
      <c r="F2208" s="343"/>
      <c r="G2208" s="343"/>
      <c r="H2208" s="343"/>
      <c r="I2208" s="343"/>
      <c r="J2208" s="343"/>
      <c r="K2208" s="343"/>
      <c r="L2208" s="343"/>
      <c r="M2208" s="343"/>
      <c r="N2208" s="343"/>
      <c r="O2208" s="343"/>
    </row>
    <row r="2209" spans="1:15" ht="12.75">
      <c r="A2209" s="346"/>
      <c r="B2209" s="334"/>
      <c r="C2209" s="334"/>
      <c r="D2209" s="334"/>
      <c r="E2209" s="343"/>
      <c r="F2209" s="343"/>
      <c r="G2209" s="343"/>
      <c r="H2209" s="343"/>
      <c r="I2209" s="343"/>
      <c r="J2209" s="343"/>
      <c r="K2209" s="343"/>
      <c r="L2209" s="343"/>
      <c r="M2209" s="343"/>
      <c r="N2209" s="343"/>
      <c r="O2209" s="343"/>
    </row>
    <row r="2210" spans="1:15" ht="12.75">
      <c r="A2210" s="346"/>
      <c r="B2210" s="334"/>
      <c r="C2210" s="334"/>
      <c r="D2210" s="334"/>
      <c r="E2210" s="343"/>
      <c r="F2210" s="343"/>
      <c r="G2210" s="343"/>
      <c r="H2210" s="343"/>
      <c r="I2210" s="343"/>
      <c r="J2210" s="343"/>
      <c r="K2210" s="343"/>
      <c r="L2210" s="343"/>
      <c r="M2210" s="343"/>
      <c r="N2210" s="343"/>
      <c r="O2210" s="343"/>
    </row>
    <row r="2211" spans="1:15" ht="12.75">
      <c r="A2211" s="373" t="s">
        <v>687</v>
      </c>
      <c r="B2211" s="373"/>
      <c r="C2211" s="373"/>
      <c r="D2211" s="373"/>
      <c r="E2211" s="373"/>
      <c r="F2211" s="373"/>
      <c r="G2211" s="373"/>
      <c r="H2211" s="373"/>
      <c r="I2211" s="373"/>
      <c r="J2211" s="373"/>
      <c r="K2211" s="373"/>
      <c r="L2211" s="373"/>
      <c r="M2211" s="373"/>
      <c r="N2211" s="373"/>
      <c r="O2211" s="373"/>
    </row>
    <row r="2212" spans="1:15" ht="12.75">
      <c r="A2212" s="340"/>
      <c r="B2212" s="340"/>
      <c r="C2212" s="340"/>
      <c r="D2212" s="340"/>
      <c r="E2212" s="340"/>
      <c r="F2212" s="340"/>
      <c r="G2212" s="340"/>
      <c r="H2212" s="340"/>
      <c r="I2212" s="340"/>
      <c r="J2212" s="340"/>
      <c r="K2212" s="340"/>
      <c r="L2212" s="340"/>
      <c r="M2212" s="340"/>
      <c r="N2212" s="340"/>
      <c r="O2212" s="340"/>
    </row>
    <row r="2213" spans="1:15" ht="52.5">
      <c r="A2213" s="276" t="s">
        <v>43</v>
      </c>
      <c r="B2213" s="276" t="s">
        <v>44</v>
      </c>
      <c r="C2213" s="367" t="s">
        <v>45</v>
      </c>
      <c r="D2213" s="368"/>
      <c r="E2213" s="368"/>
      <c r="F2213" s="368"/>
      <c r="G2213" s="368"/>
      <c r="H2213" s="368"/>
      <c r="I2213" s="368"/>
      <c r="J2213" s="368"/>
      <c r="K2213" s="368"/>
      <c r="L2213" s="368"/>
      <c r="M2213" s="368"/>
      <c r="N2213" s="369"/>
      <c r="O2213" s="130" t="s">
        <v>46</v>
      </c>
    </row>
    <row r="2214" spans="1:15" ht="12.75">
      <c r="A2214" s="277"/>
      <c r="B2214" s="277"/>
      <c r="C2214" s="367" t="s">
        <v>47</v>
      </c>
      <c r="D2214" s="368"/>
      <c r="E2214" s="368"/>
      <c r="F2214" s="367" t="s">
        <v>48</v>
      </c>
      <c r="G2214" s="368"/>
      <c r="H2214" s="368"/>
      <c r="I2214" s="367" t="s">
        <v>49</v>
      </c>
      <c r="J2214" s="368"/>
      <c r="K2214" s="368"/>
      <c r="L2214" s="367" t="s">
        <v>50</v>
      </c>
      <c r="M2214" s="368"/>
      <c r="N2214" s="369"/>
      <c r="O2214" s="130"/>
    </row>
    <row r="2215" spans="1:15" ht="21">
      <c r="A2215" s="278"/>
      <c r="B2215" s="278"/>
      <c r="C2215" s="277" t="s">
        <v>51</v>
      </c>
      <c r="D2215" s="277" t="s">
        <v>52</v>
      </c>
      <c r="E2215" s="277" t="s">
        <v>53</v>
      </c>
      <c r="F2215" s="277" t="s">
        <v>51</v>
      </c>
      <c r="G2215" s="277" t="s">
        <v>54</v>
      </c>
      <c r="H2215" s="277" t="s">
        <v>53</v>
      </c>
      <c r="I2215" s="277" t="s">
        <v>51</v>
      </c>
      <c r="J2215" s="277" t="s">
        <v>54</v>
      </c>
      <c r="K2215" s="277" t="s">
        <v>53</v>
      </c>
      <c r="L2215" s="130" t="s">
        <v>51</v>
      </c>
      <c r="M2215" s="130" t="s">
        <v>54</v>
      </c>
      <c r="N2215" s="130" t="s">
        <v>53</v>
      </c>
      <c r="O2215" s="132"/>
    </row>
    <row r="2216" spans="1:15" ht="12.75">
      <c r="A2216" s="359" t="s">
        <v>55</v>
      </c>
      <c r="B2216" s="360"/>
      <c r="C2216" s="360"/>
      <c r="D2216" s="360"/>
      <c r="E2216" s="360"/>
      <c r="F2216" s="360"/>
      <c r="G2216" s="360"/>
      <c r="H2216" s="360"/>
      <c r="I2216" s="360"/>
      <c r="J2216" s="360"/>
      <c r="K2216" s="360"/>
      <c r="L2216" s="360"/>
      <c r="M2216" s="360"/>
      <c r="N2216" s="360"/>
      <c r="O2216" s="361"/>
    </row>
    <row r="2217" spans="1:15" ht="12.75">
      <c r="A2217" s="349" t="s">
        <v>56</v>
      </c>
      <c r="B2217" s="350"/>
      <c r="C2217" s="350"/>
      <c r="D2217" s="350"/>
      <c r="E2217" s="350"/>
      <c r="F2217" s="350"/>
      <c r="G2217" s="350"/>
      <c r="H2217" s="350"/>
      <c r="I2217" s="350"/>
      <c r="J2217" s="350"/>
      <c r="K2217" s="350"/>
      <c r="L2217" s="350"/>
      <c r="M2217" s="350"/>
      <c r="N2217" s="350"/>
      <c r="O2217" s="351"/>
    </row>
    <row r="2218" spans="1:15" ht="12.75">
      <c r="A2218" s="279"/>
      <c r="B2218" s="280"/>
      <c r="C2218" s="104"/>
      <c r="D2218" s="104"/>
      <c r="E2218" s="281"/>
      <c r="F2218" s="104"/>
      <c r="G2218" s="104"/>
      <c r="H2218" s="282"/>
      <c r="I2218" s="158"/>
      <c r="J2218" s="158"/>
      <c r="K2218" s="282"/>
      <c r="L2218" s="283"/>
      <c r="M2218" s="283"/>
      <c r="N2218" s="284"/>
      <c r="O2218" s="284"/>
    </row>
    <row r="2219" spans="1:15" ht="12.75">
      <c r="A2219" s="285" t="s">
        <v>545</v>
      </c>
      <c r="B2219" s="285"/>
      <c r="C2219" s="157"/>
      <c r="D2219" s="157"/>
      <c r="E2219" s="286">
        <v>16.5</v>
      </c>
      <c r="F2219" s="157"/>
      <c r="G2219" s="157"/>
      <c r="H2219" s="286">
        <v>16.5</v>
      </c>
      <c r="I2219" s="157"/>
      <c r="J2219" s="157"/>
      <c r="K2219" s="286">
        <v>17</v>
      </c>
      <c r="L2219" s="287"/>
      <c r="M2219" s="287"/>
      <c r="N2219" s="286">
        <v>17</v>
      </c>
      <c r="O2219" s="288">
        <f>SUM(E2219,H2219,K2219,N2219)</f>
        <v>67</v>
      </c>
    </row>
    <row r="2220" spans="1:15" ht="12.75">
      <c r="A2220" s="285"/>
      <c r="B2220" s="285"/>
      <c r="C2220" s="157"/>
      <c r="D2220" s="157"/>
      <c r="E2220" s="286"/>
      <c r="F2220" s="157"/>
      <c r="G2220" s="157"/>
      <c r="H2220" s="286"/>
      <c r="I2220" s="157"/>
      <c r="J2220" s="157"/>
      <c r="K2220" s="286"/>
      <c r="L2220" s="289"/>
      <c r="M2220" s="289"/>
      <c r="N2220" s="286"/>
      <c r="O2220" s="332"/>
    </row>
    <row r="2221" spans="1:15" ht="22.5">
      <c r="A2221" s="290" t="s">
        <v>57</v>
      </c>
      <c r="B2221" s="291" t="s">
        <v>58</v>
      </c>
      <c r="C2221" s="159">
        <v>10</v>
      </c>
      <c r="D2221" s="159">
        <v>250</v>
      </c>
      <c r="E2221" s="292">
        <f>(C2221*D2221)/1000</f>
        <v>2.5</v>
      </c>
      <c r="F2221" s="159">
        <v>12</v>
      </c>
      <c r="G2221" s="159">
        <v>250</v>
      </c>
      <c r="H2221" s="292">
        <f>(F2221*G2221)/1000</f>
        <v>3</v>
      </c>
      <c r="I2221" s="159">
        <v>10</v>
      </c>
      <c r="J2221" s="159">
        <v>250</v>
      </c>
      <c r="K2221" s="292">
        <f>(I2221*J2221)/1000</f>
        <v>2.5</v>
      </c>
      <c r="L2221" s="293">
        <v>12</v>
      </c>
      <c r="M2221" s="293">
        <v>250</v>
      </c>
      <c r="N2221" s="292">
        <f>(L2221*M2221)/1000</f>
        <v>3</v>
      </c>
      <c r="O2221" s="288">
        <f>SUM(E2221,H2221,K2221,N2221)</f>
        <v>11</v>
      </c>
    </row>
    <row r="2222" spans="1:15" ht="12.75">
      <c r="A2222" s="290"/>
      <c r="B2222" s="291"/>
      <c r="C2222" s="159"/>
      <c r="D2222" s="159"/>
      <c r="E2222" s="281"/>
      <c r="F2222" s="159"/>
      <c r="G2222" s="159"/>
      <c r="H2222" s="281"/>
      <c r="I2222" s="159"/>
      <c r="J2222" s="159"/>
      <c r="K2222" s="281"/>
      <c r="L2222" s="293"/>
      <c r="M2222" s="293"/>
      <c r="N2222" s="281"/>
      <c r="O2222" s="288"/>
    </row>
    <row r="2223" spans="1:15" ht="12.75">
      <c r="A2223" s="279" t="s">
        <v>546</v>
      </c>
      <c r="B2223" s="291" t="s">
        <v>58</v>
      </c>
      <c r="C2223" s="158">
        <v>7</v>
      </c>
      <c r="D2223" s="158">
        <v>34</v>
      </c>
      <c r="E2223" s="292">
        <f aca="true" t="shared" si="265" ref="E2223:E2229">(C2223*D2223)/1000</f>
        <v>0.238</v>
      </c>
      <c r="F2223" s="158">
        <v>7</v>
      </c>
      <c r="G2223" s="158">
        <v>30</v>
      </c>
      <c r="H2223" s="292">
        <f aca="true" t="shared" si="266" ref="H2223:H2229">(F2223*G2223)/1000</f>
        <v>0.21</v>
      </c>
      <c r="I2223" s="158">
        <v>7</v>
      </c>
      <c r="J2223" s="158">
        <v>20</v>
      </c>
      <c r="K2223" s="292">
        <f aca="true" t="shared" si="267" ref="K2223:K2229">(I2223*J2223)/1000</f>
        <v>0.14</v>
      </c>
      <c r="L2223" s="158">
        <v>7</v>
      </c>
      <c r="M2223" s="158">
        <v>25</v>
      </c>
      <c r="N2223" s="292">
        <f aca="true" t="shared" si="268" ref="N2223:N2229">(L2223*M2223)/1000</f>
        <v>0.175</v>
      </c>
      <c r="O2223" s="288">
        <f aca="true" t="shared" si="269" ref="O2223:O2229">SUM(E2223,H2223,K2223,N2223)</f>
        <v>0.7629999999999999</v>
      </c>
    </row>
    <row r="2224" spans="1:15" ht="12.75">
      <c r="A2224" s="279" t="s">
        <v>547</v>
      </c>
      <c r="B2224" s="291" t="s">
        <v>58</v>
      </c>
      <c r="C2224" s="158">
        <v>15</v>
      </c>
      <c r="D2224" s="158">
        <v>40</v>
      </c>
      <c r="E2224" s="292">
        <f t="shared" si="265"/>
        <v>0.6</v>
      </c>
      <c r="F2224" s="158">
        <v>15</v>
      </c>
      <c r="G2224" s="158">
        <v>30</v>
      </c>
      <c r="H2224" s="292">
        <f t="shared" si="266"/>
        <v>0.45</v>
      </c>
      <c r="I2224" s="158">
        <v>15</v>
      </c>
      <c r="J2224" s="158">
        <v>25</v>
      </c>
      <c r="K2224" s="292">
        <f t="shared" si="267"/>
        <v>0.375</v>
      </c>
      <c r="L2224" s="158">
        <v>15</v>
      </c>
      <c r="M2224" s="158">
        <v>27</v>
      </c>
      <c r="N2224" s="292">
        <f t="shared" si="268"/>
        <v>0.405</v>
      </c>
      <c r="O2224" s="288">
        <f t="shared" si="269"/>
        <v>1.83</v>
      </c>
    </row>
    <row r="2225" spans="1:15" ht="12.75">
      <c r="A2225" s="279" t="s">
        <v>548</v>
      </c>
      <c r="B2225" s="291" t="s">
        <v>58</v>
      </c>
      <c r="C2225" s="158">
        <v>9</v>
      </c>
      <c r="D2225" s="158">
        <v>25</v>
      </c>
      <c r="E2225" s="292">
        <f t="shared" si="265"/>
        <v>0.225</v>
      </c>
      <c r="F2225" s="158">
        <v>9</v>
      </c>
      <c r="G2225" s="158">
        <v>20</v>
      </c>
      <c r="H2225" s="292">
        <f t="shared" si="266"/>
        <v>0.18</v>
      </c>
      <c r="I2225" s="158">
        <v>9</v>
      </c>
      <c r="J2225" s="158">
        <v>15</v>
      </c>
      <c r="K2225" s="292">
        <f t="shared" si="267"/>
        <v>0.135</v>
      </c>
      <c r="L2225" s="158">
        <v>9</v>
      </c>
      <c r="M2225" s="158">
        <v>20</v>
      </c>
      <c r="N2225" s="292">
        <f t="shared" si="268"/>
        <v>0.18</v>
      </c>
      <c r="O2225" s="288">
        <f t="shared" si="269"/>
        <v>0.72</v>
      </c>
    </row>
    <row r="2226" spans="1:15" ht="12.75">
      <c r="A2226" s="279" t="s">
        <v>549</v>
      </c>
      <c r="B2226" s="291" t="s">
        <v>58</v>
      </c>
      <c r="C2226" s="158">
        <v>22</v>
      </c>
      <c r="D2226" s="158">
        <v>30</v>
      </c>
      <c r="E2226" s="292">
        <f t="shared" si="265"/>
        <v>0.66</v>
      </c>
      <c r="F2226" s="158">
        <v>22</v>
      </c>
      <c r="G2226" s="158">
        <v>25</v>
      </c>
      <c r="H2226" s="292">
        <f t="shared" si="266"/>
        <v>0.55</v>
      </c>
      <c r="I2226" s="158">
        <v>22</v>
      </c>
      <c r="J2226" s="158">
        <v>15</v>
      </c>
      <c r="K2226" s="292">
        <f t="shared" si="267"/>
        <v>0.33</v>
      </c>
      <c r="L2226" s="158">
        <v>22</v>
      </c>
      <c r="M2226" s="158">
        <v>25</v>
      </c>
      <c r="N2226" s="292">
        <f t="shared" si="268"/>
        <v>0.55</v>
      </c>
      <c r="O2226" s="288">
        <f t="shared" si="269"/>
        <v>2.09</v>
      </c>
    </row>
    <row r="2227" spans="1:15" ht="12.75">
      <c r="A2227" s="279" t="s">
        <v>550</v>
      </c>
      <c r="B2227" s="291" t="s">
        <v>58</v>
      </c>
      <c r="C2227" s="158">
        <v>44</v>
      </c>
      <c r="D2227" s="158">
        <v>30</v>
      </c>
      <c r="E2227" s="292">
        <f t="shared" si="265"/>
        <v>1.32</v>
      </c>
      <c r="F2227" s="158">
        <v>44</v>
      </c>
      <c r="G2227" s="158">
        <v>30</v>
      </c>
      <c r="H2227" s="292">
        <f t="shared" si="266"/>
        <v>1.32</v>
      </c>
      <c r="I2227" s="158">
        <v>44</v>
      </c>
      <c r="J2227" s="158">
        <v>20</v>
      </c>
      <c r="K2227" s="292">
        <f t="shared" si="267"/>
        <v>0.88</v>
      </c>
      <c r="L2227" s="158">
        <v>44</v>
      </c>
      <c r="M2227" s="158">
        <v>25</v>
      </c>
      <c r="N2227" s="292">
        <f t="shared" si="268"/>
        <v>1.1</v>
      </c>
      <c r="O2227" s="288">
        <f t="shared" si="269"/>
        <v>4.62</v>
      </c>
    </row>
    <row r="2228" spans="1:15" ht="12.75">
      <c r="A2228" s="279" t="s">
        <v>551</v>
      </c>
      <c r="B2228" s="291" t="s">
        <v>58</v>
      </c>
      <c r="C2228" s="158"/>
      <c r="D2228" s="158"/>
      <c r="E2228" s="292">
        <f t="shared" si="265"/>
        <v>0</v>
      </c>
      <c r="F2228" s="158">
        <v>10</v>
      </c>
      <c r="G2228" s="158">
        <v>100</v>
      </c>
      <c r="H2228" s="292">
        <f t="shared" si="266"/>
        <v>1</v>
      </c>
      <c r="I2228" s="158"/>
      <c r="J2228" s="158"/>
      <c r="K2228" s="292">
        <f t="shared" si="267"/>
        <v>0</v>
      </c>
      <c r="L2228" s="158"/>
      <c r="M2228" s="158"/>
      <c r="N2228" s="292">
        <f t="shared" si="268"/>
        <v>0</v>
      </c>
      <c r="O2228" s="288">
        <f t="shared" si="269"/>
        <v>1</v>
      </c>
    </row>
    <row r="2229" spans="1:15" ht="12.75">
      <c r="A2229" s="279" t="s">
        <v>552</v>
      </c>
      <c r="B2229" s="291" t="s">
        <v>58</v>
      </c>
      <c r="C2229" s="158"/>
      <c r="D2229" s="158"/>
      <c r="E2229" s="292">
        <f t="shared" si="265"/>
        <v>0</v>
      </c>
      <c r="F2229" s="158">
        <v>10</v>
      </c>
      <c r="G2229" s="158">
        <v>100</v>
      </c>
      <c r="H2229" s="292">
        <f t="shared" si="266"/>
        <v>1</v>
      </c>
      <c r="I2229" s="158"/>
      <c r="J2229" s="158"/>
      <c r="K2229" s="292">
        <f t="shared" si="267"/>
        <v>0</v>
      </c>
      <c r="L2229" s="158"/>
      <c r="M2229" s="158"/>
      <c r="N2229" s="292">
        <f t="shared" si="268"/>
        <v>0</v>
      </c>
      <c r="O2229" s="288">
        <f t="shared" si="269"/>
        <v>1</v>
      </c>
    </row>
    <row r="2230" spans="1:15" ht="12.75">
      <c r="A2230" s="279"/>
      <c r="B2230" s="291"/>
      <c r="C2230" s="16"/>
      <c r="D2230" s="16"/>
      <c r="E2230" s="281"/>
      <c r="F2230" s="16"/>
      <c r="G2230" s="16"/>
      <c r="H2230" s="281"/>
      <c r="I2230" s="16"/>
      <c r="J2230" s="16"/>
      <c r="K2230" s="281"/>
      <c r="L2230" s="16"/>
      <c r="M2230" s="16"/>
      <c r="N2230" s="281"/>
      <c r="O2230" s="288"/>
    </row>
    <row r="2231" spans="1:15" ht="12.75">
      <c r="A2231" s="285" t="s">
        <v>553</v>
      </c>
      <c r="B2231" s="157"/>
      <c r="C2231" s="157"/>
      <c r="D2231" s="157"/>
      <c r="E2231" s="286">
        <f>SUM(E2223:E2229)</f>
        <v>3.043</v>
      </c>
      <c r="F2231" s="157"/>
      <c r="G2231" s="157"/>
      <c r="H2231" s="286">
        <f>SUM(H2223:H2229)</f>
        <v>4.71</v>
      </c>
      <c r="I2231" s="157"/>
      <c r="J2231" s="157"/>
      <c r="K2231" s="286">
        <f>SUM(K2223:K2229)</f>
        <v>1.8599999999999999</v>
      </c>
      <c r="L2231" s="157"/>
      <c r="M2231" s="157"/>
      <c r="N2231" s="286">
        <f>SUM(N2223:N2229)</f>
        <v>2.41</v>
      </c>
      <c r="O2231" s="288">
        <f>SUM(E2231,H2231,K2231,N2231)</f>
        <v>12.023</v>
      </c>
    </row>
    <row r="2232" spans="1:15" ht="12.75">
      <c r="A2232" s="285"/>
      <c r="B2232" s="157"/>
      <c r="C2232" s="157"/>
      <c r="D2232" s="157"/>
      <c r="E2232" s="285"/>
      <c r="F2232" s="157"/>
      <c r="G2232" s="157"/>
      <c r="H2232" s="285"/>
      <c r="I2232" s="157"/>
      <c r="J2232" s="157"/>
      <c r="K2232" s="285"/>
      <c r="L2232" s="157"/>
      <c r="M2232" s="157"/>
      <c r="N2232" s="285"/>
      <c r="O2232" s="294"/>
    </row>
    <row r="2233" spans="1:15" ht="12.75">
      <c r="A2233" s="296" t="s">
        <v>59</v>
      </c>
      <c r="B2233" s="167" t="s">
        <v>169</v>
      </c>
      <c r="C2233" s="297">
        <v>140</v>
      </c>
      <c r="D2233" s="297">
        <v>40</v>
      </c>
      <c r="E2233" s="292">
        <f>(C2233*D2233)/1000</f>
        <v>5.6</v>
      </c>
      <c r="F2233" s="297">
        <v>140</v>
      </c>
      <c r="G2233" s="297">
        <v>40</v>
      </c>
      <c r="H2233" s="292">
        <f>(F2233*G2233)/1000</f>
        <v>5.6</v>
      </c>
      <c r="I2233" s="297">
        <v>140</v>
      </c>
      <c r="J2233" s="297">
        <v>40</v>
      </c>
      <c r="K2233" s="292">
        <f>(I2233*J2233)/1000</f>
        <v>5.6</v>
      </c>
      <c r="L2233" s="298">
        <v>140</v>
      </c>
      <c r="M2233" s="299">
        <v>40</v>
      </c>
      <c r="N2233" s="292">
        <f>(L2233*M2233)/1000</f>
        <v>5.6</v>
      </c>
      <c r="O2233" s="288">
        <f>SUM(E2233,H2233,K2233,N2233)</f>
        <v>22.4</v>
      </c>
    </row>
    <row r="2234" spans="1:15" ht="12.75">
      <c r="A2234" s="296"/>
      <c r="B2234" s="167"/>
      <c r="C2234" s="52"/>
      <c r="D2234" s="52"/>
      <c r="E2234" s="281"/>
      <c r="F2234" s="52"/>
      <c r="G2234" s="52"/>
      <c r="H2234" s="281"/>
      <c r="I2234" s="52"/>
      <c r="J2234" s="52"/>
      <c r="K2234" s="281"/>
      <c r="L2234" s="155"/>
      <c r="M2234" s="155"/>
      <c r="N2234" s="300"/>
      <c r="O2234" s="301"/>
    </row>
    <row r="2235" spans="1:15" ht="21">
      <c r="A2235" s="167" t="s">
        <v>60</v>
      </c>
      <c r="B2235" s="167"/>
      <c r="C2235" s="52"/>
      <c r="D2235" s="52"/>
      <c r="E2235" s="302">
        <v>0.4</v>
      </c>
      <c r="F2235" s="303"/>
      <c r="G2235" s="303"/>
      <c r="H2235" s="302">
        <v>0.4</v>
      </c>
      <c r="I2235" s="303"/>
      <c r="J2235" s="303"/>
      <c r="K2235" s="302">
        <v>0.4</v>
      </c>
      <c r="L2235" s="304"/>
      <c r="M2235" s="304"/>
      <c r="N2235" s="304">
        <v>0.4</v>
      </c>
      <c r="O2235" s="305">
        <f>SUM(E2235,H2235,K2235,N2235)</f>
        <v>1.6</v>
      </c>
    </row>
    <row r="2236" spans="1:15" ht="12.75">
      <c r="A2236" s="362" t="s">
        <v>61</v>
      </c>
      <c r="B2236" s="363"/>
      <c r="C2236" s="363"/>
      <c r="D2236" s="364"/>
      <c r="E2236" s="158"/>
      <c r="F2236" s="158"/>
      <c r="G2236" s="158"/>
      <c r="H2236" s="158"/>
      <c r="I2236" s="158"/>
      <c r="J2236" s="158"/>
      <c r="K2236" s="158"/>
      <c r="L2236" s="158"/>
      <c r="M2236" s="158"/>
      <c r="N2236" s="158"/>
      <c r="O2236" s="158"/>
    </row>
    <row r="2237" spans="1:15" ht="22.5">
      <c r="A2237" s="52" t="s">
        <v>62</v>
      </c>
      <c r="B2237" s="167" t="s">
        <v>63</v>
      </c>
      <c r="C2237" s="297">
        <v>2.18</v>
      </c>
      <c r="D2237" s="297">
        <v>4.38</v>
      </c>
      <c r="E2237" s="302">
        <f>C2237*D2237</f>
        <v>9.5484</v>
      </c>
      <c r="F2237" s="297">
        <v>1.39</v>
      </c>
      <c r="G2237" s="297">
        <v>4.38</v>
      </c>
      <c r="H2237" s="302">
        <f>F2237*G2237</f>
        <v>6.0882</v>
      </c>
      <c r="I2237" s="297">
        <v>0.89</v>
      </c>
      <c r="J2237" s="297">
        <v>4.39</v>
      </c>
      <c r="K2237" s="302">
        <f>I2237*J2237</f>
        <v>3.9071</v>
      </c>
      <c r="L2237" s="307">
        <v>2.67</v>
      </c>
      <c r="M2237" s="303">
        <v>4.37</v>
      </c>
      <c r="N2237" s="302">
        <f>L2237*M2237</f>
        <v>11.6679</v>
      </c>
      <c r="O2237" s="308">
        <f>E2237+H2237+K2237+N2237</f>
        <v>31.2116</v>
      </c>
    </row>
    <row r="2238" spans="1:15" ht="22.5">
      <c r="A2238" s="52" t="s">
        <v>64</v>
      </c>
      <c r="B2238" s="167" t="s">
        <v>65</v>
      </c>
      <c r="C2238" s="297">
        <v>71.46</v>
      </c>
      <c r="D2238" s="297">
        <v>2.222</v>
      </c>
      <c r="E2238" s="302">
        <f>C2238*D2238</f>
        <v>158.78411999999997</v>
      </c>
      <c r="F2238" s="297">
        <v>11.7</v>
      </c>
      <c r="G2238" s="297">
        <v>2.222</v>
      </c>
      <c r="H2238" s="302">
        <f>F2238*G2238</f>
        <v>25.9974</v>
      </c>
      <c r="I2238" s="297"/>
      <c r="J2238" s="297"/>
      <c r="K2238" s="302">
        <f>I2238*J2238</f>
        <v>0</v>
      </c>
      <c r="L2238" s="307">
        <v>56.68</v>
      </c>
      <c r="M2238" s="303">
        <v>2.222</v>
      </c>
      <c r="N2238" s="302">
        <f>L2238*M2238</f>
        <v>125.94296</v>
      </c>
      <c r="O2238" s="308">
        <f>E2238+H2238+K2238+N2238</f>
        <v>310.72447999999997</v>
      </c>
    </row>
    <row r="2239" spans="1:15" ht="45">
      <c r="A2239" s="52" t="s">
        <v>66</v>
      </c>
      <c r="B2239" s="167" t="s">
        <v>65</v>
      </c>
      <c r="C2239" s="297"/>
      <c r="D2239" s="297"/>
      <c r="E2239" s="302">
        <f>C2239*D2239</f>
        <v>0</v>
      </c>
      <c r="F2239" s="297"/>
      <c r="G2239" s="297"/>
      <c r="H2239" s="302">
        <f>F2239*G2239</f>
        <v>0</v>
      </c>
      <c r="I2239" s="297"/>
      <c r="J2239" s="297"/>
      <c r="K2239" s="302">
        <f>I2239*J2239</f>
        <v>0</v>
      </c>
      <c r="L2239" s="307"/>
      <c r="M2239" s="303"/>
      <c r="N2239" s="302">
        <f>L2239*M2239</f>
        <v>0</v>
      </c>
      <c r="O2239" s="308">
        <f>E2239+H2239+K2239+N2239</f>
        <v>0</v>
      </c>
    </row>
    <row r="2240" spans="1:15" ht="22.5">
      <c r="A2240" s="52" t="s">
        <v>67</v>
      </c>
      <c r="B2240" s="167" t="s">
        <v>32</v>
      </c>
      <c r="C2240" s="297">
        <v>31.12</v>
      </c>
      <c r="D2240" s="297">
        <v>0.03</v>
      </c>
      <c r="E2240" s="302">
        <f>C2240*D2240</f>
        <v>0.9336</v>
      </c>
      <c r="F2240" s="297">
        <v>31.12</v>
      </c>
      <c r="G2240" s="297">
        <v>0.03</v>
      </c>
      <c r="H2240" s="302">
        <f>F2240*G2240</f>
        <v>0.9336</v>
      </c>
      <c r="I2240" s="297">
        <v>31.12</v>
      </c>
      <c r="J2240" s="297">
        <v>0.03</v>
      </c>
      <c r="K2240" s="302">
        <f>I2240*J2240</f>
        <v>0.9336</v>
      </c>
      <c r="L2240" s="297">
        <v>31.12</v>
      </c>
      <c r="M2240" s="297">
        <v>0.029</v>
      </c>
      <c r="N2240" s="302">
        <f>L2240*M2240</f>
        <v>0.9024800000000001</v>
      </c>
      <c r="O2240" s="308">
        <f>E2240+H2240+K2240+N2240</f>
        <v>3.70328</v>
      </c>
    </row>
    <row r="2241" spans="1:15" ht="22.5">
      <c r="A2241" s="52" t="s">
        <v>68</v>
      </c>
      <c r="B2241" s="167" t="s">
        <v>32</v>
      </c>
      <c r="C2241" s="297"/>
      <c r="D2241" s="297">
        <v>0.0172</v>
      </c>
      <c r="E2241" s="302">
        <f>C2241*D2241</f>
        <v>0</v>
      </c>
      <c r="F2241" s="297"/>
      <c r="G2241" s="297">
        <v>0.0175</v>
      </c>
      <c r="H2241" s="302">
        <f>F2241*G2241</f>
        <v>0</v>
      </c>
      <c r="I2241" s="297"/>
      <c r="J2241" s="297">
        <v>0.0172</v>
      </c>
      <c r="K2241" s="302">
        <f>I2241*J2241</f>
        <v>0</v>
      </c>
      <c r="L2241" s="303"/>
      <c r="M2241" s="303">
        <v>0.017</v>
      </c>
      <c r="N2241" s="302">
        <f>L2241*M2241</f>
        <v>0</v>
      </c>
      <c r="O2241" s="308">
        <f>E2241+H2241+K2241+N2241</f>
        <v>0</v>
      </c>
    </row>
    <row r="2242" spans="1:15" ht="52.5">
      <c r="A2242" s="291" t="s">
        <v>69</v>
      </c>
      <c r="B2242" s="309" t="s">
        <v>1</v>
      </c>
      <c r="C2242" s="157"/>
      <c r="D2242" s="157"/>
      <c r="E2242" s="286">
        <f>E2237+E2238+E2239+E2240+E2241</f>
        <v>169.26612</v>
      </c>
      <c r="F2242" s="286"/>
      <c r="G2242" s="286"/>
      <c r="H2242" s="286">
        <f>H2237+H2238+H2239+H2240+H2241</f>
        <v>33.0192</v>
      </c>
      <c r="I2242" s="286"/>
      <c r="J2242" s="286"/>
      <c r="K2242" s="286">
        <f>K2237+K2238+K2239+K2240+K2241</f>
        <v>4.8407</v>
      </c>
      <c r="L2242" s="286"/>
      <c r="M2242" s="286"/>
      <c r="N2242" s="286">
        <f>N2237+N2238+N2239+N2240+N2241</f>
        <v>138.51334</v>
      </c>
      <c r="O2242" s="286">
        <f>O2237+O2238+O2239+O2240+O2241</f>
        <v>345.63935999999995</v>
      </c>
    </row>
    <row r="2243" spans="1:15" ht="12.75">
      <c r="A2243" s="352" t="s">
        <v>554</v>
      </c>
      <c r="B2243" s="365"/>
      <c r="C2243" s="365"/>
      <c r="D2243" s="365"/>
      <c r="E2243" s="365"/>
      <c r="F2243" s="365"/>
      <c r="G2243" s="365"/>
      <c r="H2243" s="365"/>
      <c r="I2243" s="365"/>
      <c r="J2243" s="365"/>
      <c r="K2243" s="365"/>
      <c r="L2243" s="365"/>
      <c r="M2243" s="365"/>
      <c r="N2243" s="365"/>
      <c r="O2243" s="366"/>
    </row>
    <row r="2244" spans="1:15" ht="12.7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</row>
    <row r="2245" spans="1:15" ht="12.75">
      <c r="A2245" s="167" t="s">
        <v>70</v>
      </c>
      <c r="B2245" s="167" t="s">
        <v>32</v>
      </c>
      <c r="C2245" s="297"/>
      <c r="D2245" s="297"/>
      <c r="E2245" s="302">
        <f>C2245*D2245</f>
        <v>0</v>
      </c>
      <c r="F2245" s="297"/>
      <c r="G2245" s="297"/>
      <c r="H2245" s="302">
        <f>F2245*G2245</f>
        <v>0</v>
      </c>
      <c r="I2245" s="297"/>
      <c r="J2245" s="297"/>
      <c r="K2245" s="302">
        <f>I2245*J2245</f>
        <v>0</v>
      </c>
      <c r="L2245" s="307"/>
      <c r="M2245" s="303"/>
      <c r="N2245" s="302">
        <f>L2245*M2245</f>
        <v>0</v>
      </c>
      <c r="O2245" s="308">
        <f>E2245+H2245+K2245+N2245</f>
        <v>0</v>
      </c>
    </row>
    <row r="2246" spans="1:15" ht="12.75">
      <c r="A2246" s="167" t="s">
        <v>71</v>
      </c>
      <c r="B2246" s="167" t="s">
        <v>141</v>
      </c>
      <c r="C2246" s="297"/>
      <c r="D2246" s="297"/>
      <c r="E2246" s="302">
        <f>C2246*D2246</f>
        <v>0</v>
      </c>
      <c r="F2246" s="297"/>
      <c r="G2246" s="297"/>
      <c r="H2246" s="302">
        <f>F2246*G2246</f>
        <v>0</v>
      </c>
      <c r="I2246" s="297"/>
      <c r="J2246" s="297"/>
      <c r="K2246" s="302">
        <f>I2246*J2246</f>
        <v>0</v>
      </c>
      <c r="L2246" s="307"/>
      <c r="M2246" s="303"/>
      <c r="N2246" s="302">
        <f>L2246*M2246</f>
        <v>0</v>
      </c>
      <c r="O2246" s="308">
        <f>E2246+H2246+K2246+N2246</f>
        <v>0</v>
      </c>
    </row>
    <row r="2247" spans="1:15" ht="12.75">
      <c r="A2247" s="167"/>
      <c r="B2247" s="167"/>
      <c r="C2247" s="297"/>
      <c r="D2247" s="297"/>
      <c r="E2247" s="302"/>
      <c r="F2247" s="297"/>
      <c r="G2247" s="297"/>
      <c r="H2247" s="302"/>
      <c r="I2247" s="297"/>
      <c r="J2247" s="297"/>
      <c r="K2247" s="302"/>
      <c r="L2247" s="307"/>
      <c r="M2247" s="307"/>
      <c r="N2247" s="302"/>
      <c r="O2247" s="308"/>
    </row>
    <row r="2248" spans="1:15" ht="21">
      <c r="A2248" s="167" t="s">
        <v>619</v>
      </c>
      <c r="B2248" s="167"/>
      <c r="C2248" s="297"/>
      <c r="D2248" s="297"/>
      <c r="E2248" s="302">
        <f>SUM(E2245:E2247)</f>
        <v>0</v>
      </c>
      <c r="F2248" s="297"/>
      <c r="G2248" s="297"/>
      <c r="H2248" s="302">
        <f>SUM(H2245:H2247)</f>
        <v>0</v>
      </c>
      <c r="I2248" s="297"/>
      <c r="J2248" s="297"/>
      <c r="K2248" s="302">
        <f>SUM(K2245:K2247)</f>
        <v>0</v>
      </c>
      <c r="L2248" s="307"/>
      <c r="M2248" s="307"/>
      <c r="N2248" s="302">
        <f>SUM(N2245:N2247)</f>
        <v>0</v>
      </c>
      <c r="O2248" s="308">
        <f>SUM(O2245:O2247)</f>
        <v>0</v>
      </c>
    </row>
    <row r="2249" spans="1:15" ht="12.75">
      <c r="A2249" s="167"/>
      <c r="B2249" s="167"/>
      <c r="C2249" s="167"/>
      <c r="D2249" s="167"/>
      <c r="E2249" s="310"/>
      <c r="F2249" s="167"/>
      <c r="G2249" s="167"/>
      <c r="H2249" s="167"/>
      <c r="I2249" s="167"/>
      <c r="J2249" s="167"/>
      <c r="K2249" s="310"/>
      <c r="L2249" s="310"/>
      <c r="M2249" s="310"/>
      <c r="N2249" s="310"/>
      <c r="O2249" s="311"/>
    </row>
    <row r="2250" spans="1:15" ht="12.75">
      <c r="A2250" s="167" t="s">
        <v>560</v>
      </c>
      <c r="B2250" s="167" t="s">
        <v>561</v>
      </c>
      <c r="C2250" s="52"/>
      <c r="D2250" s="52"/>
      <c r="E2250" s="302"/>
      <c r="F2250" s="160"/>
      <c r="G2250" s="160"/>
      <c r="H2250" s="168"/>
      <c r="I2250" s="160"/>
      <c r="J2250" s="160"/>
      <c r="K2250" s="168"/>
      <c r="L2250" s="160"/>
      <c r="M2250" s="160"/>
      <c r="N2250" s="168"/>
      <c r="O2250" s="308">
        <f>E2250+H2250+K2250+N2250</f>
        <v>0</v>
      </c>
    </row>
    <row r="2251" spans="1:15" ht="12.75">
      <c r="A2251" s="167"/>
      <c r="B2251" s="167"/>
      <c r="C2251" s="52"/>
      <c r="D2251" s="52"/>
      <c r="E2251" s="302"/>
      <c r="F2251" s="52"/>
      <c r="G2251" s="52"/>
      <c r="H2251" s="52"/>
      <c r="I2251" s="52"/>
      <c r="J2251" s="52"/>
      <c r="K2251" s="52"/>
      <c r="L2251" s="52"/>
      <c r="M2251" s="52"/>
      <c r="N2251" s="52"/>
      <c r="O2251" s="316"/>
    </row>
    <row r="2252" spans="1:15" ht="21">
      <c r="A2252" s="167" t="s">
        <v>562</v>
      </c>
      <c r="B2252" s="167"/>
      <c r="C2252" s="167"/>
      <c r="D2252" s="167"/>
      <c r="E2252" s="310"/>
      <c r="F2252" s="167"/>
      <c r="G2252" s="167"/>
      <c r="H2252" s="310"/>
      <c r="I2252" s="167"/>
      <c r="J2252" s="167"/>
      <c r="K2252" s="310"/>
      <c r="L2252" s="310"/>
      <c r="M2252" s="310"/>
      <c r="N2252" s="310"/>
      <c r="O2252" s="157"/>
    </row>
    <row r="2253" spans="1:15" ht="12.75">
      <c r="A2253" s="52" t="s">
        <v>563</v>
      </c>
      <c r="B2253" s="167" t="s">
        <v>333</v>
      </c>
      <c r="C2253" s="297"/>
      <c r="D2253" s="297"/>
      <c r="E2253" s="292">
        <f>(C2253*D2253)/1000</f>
        <v>0</v>
      </c>
      <c r="F2253" s="297"/>
      <c r="G2253" s="297"/>
      <c r="H2253" s="292">
        <f>(F2253*G2253)/1000</f>
        <v>0</v>
      </c>
      <c r="I2253" s="297"/>
      <c r="J2253" s="297"/>
      <c r="K2253" s="292">
        <f>(I2253*J2253)/1000</f>
        <v>0</v>
      </c>
      <c r="L2253" s="298">
        <v>24</v>
      </c>
      <c r="M2253" s="298">
        <v>80</v>
      </c>
      <c r="N2253" s="292">
        <f>(L2253*M2253)/1000</f>
        <v>1.92</v>
      </c>
      <c r="O2253" s="308">
        <f>E2253+H2253+K2253+N2253</f>
        <v>1.92</v>
      </c>
    </row>
    <row r="2254" spans="1:15" ht="12.75">
      <c r="A2254" s="52" t="s">
        <v>565</v>
      </c>
      <c r="B2254" s="167" t="s">
        <v>333</v>
      </c>
      <c r="C2254" s="297"/>
      <c r="D2254" s="297"/>
      <c r="E2254" s="292">
        <f>(C2254*D2254)/1000</f>
        <v>0</v>
      </c>
      <c r="F2254" s="297"/>
      <c r="G2254" s="297"/>
      <c r="H2254" s="292">
        <f>(F2254*G2254)/1000</f>
        <v>0</v>
      </c>
      <c r="I2254" s="297"/>
      <c r="J2254" s="297"/>
      <c r="K2254" s="292">
        <f>(I2254*J2254)/1000</f>
        <v>0</v>
      </c>
      <c r="L2254" s="298">
        <v>5</v>
      </c>
      <c r="M2254" s="298">
        <v>100</v>
      </c>
      <c r="N2254" s="292">
        <f>(L2254*M2254)/1000</f>
        <v>0.5</v>
      </c>
      <c r="O2254" s="308">
        <f>E2254+H2254+K2254+N2254</f>
        <v>0.5</v>
      </c>
    </row>
    <row r="2255" spans="1:15" ht="22.5">
      <c r="A2255" s="52" t="s">
        <v>688</v>
      </c>
      <c r="B2255" s="167" t="s">
        <v>365</v>
      </c>
      <c r="C2255" s="297"/>
      <c r="D2255" s="297"/>
      <c r="E2255" s="292">
        <f>(C2255*D2255)/1000</f>
        <v>0</v>
      </c>
      <c r="F2255" s="297"/>
      <c r="G2255" s="297"/>
      <c r="H2255" s="292">
        <f>(F2255*G2255)/1000</f>
        <v>0</v>
      </c>
      <c r="I2255" s="297">
        <v>20</v>
      </c>
      <c r="J2255" s="297">
        <v>200</v>
      </c>
      <c r="K2255" s="292">
        <f>(I2255*J2255)/1000</f>
        <v>4</v>
      </c>
      <c r="L2255" s="298"/>
      <c r="M2255" s="298"/>
      <c r="N2255" s="292">
        <f>(L2255*M2255)/1000</f>
        <v>0</v>
      </c>
      <c r="O2255" s="308">
        <f>E2255+H2255+K2255+N2255</f>
        <v>4</v>
      </c>
    </row>
    <row r="2256" spans="1:15" ht="33.75">
      <c r="A2256" s="143" t="s">
        <v>569</v>
      </c>
      <c r="B2256" s="167" t="s">
        <v>561</v>
      </c>
      <c r="C2256" s="167"/>
      <c r="D2256" s="167"/>
      <c r="E2256" s="312">
        <v>2</v>
      </c>
      <c r="F2256" s="313"/>
      <c r="G2256" s="313"/>
      <c r="H2256" s="312">
        <v>2</v>
      </c>
      <c r="I2256" s="313"/>
      <c r="J2256" s="313"/>
      <c r="K2256" s="312">
        <v>1</v>
      </c>
      <c r="L2256" s="312"/>
      <c r="M2256" s="312"/>
      <c r="N2256" s="312">
        <v>2</v>
      </c>
      <c r="O2256" s="308">
        <f>E2256+H2256+K2256+N2256</f>
        <v>7</v>
      </c>
    </row>
    <row r="2257" spans="1:15" ht="32.25">
      <c r="A2257" s="314" t="s">
        <v>78</v>
      </c>
      <c r="B2257" s="309" t="s">
        <v>1</v>
      </c>
      <c r="C2257" s="309"/>
      <c r="D2257" s="309"/>
      <c r="E2257" s="315">
        <f>SUM(E2253:E2256)</f>
        <v>2</v>
      </c>
      <c r="F2257" s="315"/>
      <c r="G2257" s="315"/>
      <c r="H2257" s="315">
        <f>SUM(H2253:H2256)</f>
        <v>2</v>
      </c>
      <c r="I2257" s="315"/>
      <c r="J2257" s="315"/>
      <c r="K2257" s="315">
        <f>SUM(K2253:K2256)</f>
        <v>5</v>
      </c>
      <c r="L2257" s="315"/>
      <c r="M2257" s="315"/>
      <c r="N2257" s="315">
        <f>SUM(N2253:N2256)</f>
        <v>4.42</v>
      </c>
      <c r="O2257" s="315">
        <f>SUM(O2253:O2256)</f>
        <v>13.42</v>
      </c>
    </row>
    <row r="2258" spans="1:15" ht="21">
      <c r="A2258" s="1" t="s">
        <v>79</v>
      </c>
      <c r="B2258" s="167"/>
      <c r="C2258" s="158"/>
      <c r="D2258" s="158"/>
      <c r="E2258" s="158"/>
      <c r="F2258" s="158"/>
      <c r="G2258" s="158"/>
      <c r="H2258" s="158"/>
      <c r="I2258" s="158"/>
      <c r="J2258" s="158"/>
      <c r="K2258" s="158"/>
      <c r="L2258" s="158"/>
      <c r="M2258" s="158"/>
      <c r="N2258" s="158"/>
      <c r="O2258" s="157"/>
    </row>
    <row r="2259" spans="1:15" ht="12.75">
      <c r="A2259" s="143" t="s">
        <v>621</v>
      </c>
      <c r="B2259" s="167" t="s">
        <v>561</v>
      </c>
      <c r="C2259" s="158"/>
      <c r="D2259" s="158"/>
      <c r="E2259" s="316">
        <v>0.3</v>
      </c>
      <c r="F2259" s="158"/>
      <c r="G2259" s="158"/>
      <c r="H2259" s="282">
        <v>0.3</v>
      </c>
      <c r="I2259" s="282"/>
      <c r="J2259" s="282"/>
      <c r="K2259" s="282">
        <v>0.3</v>
      </c>
      <c r="L2259" s="158"/>
      <c r="M2259" s="158"/>
      <c r="N2259" s="316">
        <v>0.3</v>
      </c>
      <c r="O2259" s="308">
        <f>E2259+H2259+K2259+N2259</f>
        <v>1.2</v>
      </c>
    </row>
    <row r="2260" spans="1:15" ht="12.75">
      <c r="A2260" s="52"/>
      <c r="B2260" s="52"/>
      <c r="C2260" s="52"/>
      <c r="D2260" s="52"/>
      <c r="E2260" s="52"/>
      <c r="F2260" s="52"/>
      <c r="G2260" s="52"/>
      <c r="H2260" s="167"/>
      <c r="I2260" s="167"/>
      <c r="J2260" s="167"/>
      <c r="K2260" s="337"/>
      <c r="L2260" s="319"/>
      <c r="M2260" s="319"/>
      <c r="N2260" s="335"/>
      <c r="O2260" s="308">
        <f>E2260+H2260+K2260+N2260</f>
        <v>0</v>
      </c>
    </row>
    <row r="2261" spans="1:15" ht="31.5">
      <c r="A2261" s="1" t="s">
        <v>176</v>
      </c>
      <c r="B2261" s="317" t="s">
        <v>1</v>
      </c>
      <c r="C2261" s="158"/>
      <c r="D2261" s="158"/>
      <c r="E2261" s="286">
        <f>SUM(E2259:E2260)</f>
        <v>0.3</v>
      </c>
      <c r="F2261" s="104"/>
      <c r="G2261" s="104"/>
      <c r="H2261" s="281">
        <f>SUM(H2259:H2260)</f>
        <v>0.3</v>
      </c>
      <c r="I2261" s="104"/>
      <c r="J2261" s="104"/>
      <c r="K2261" s="318">
        <f>SUM(K2259:K2260)</f>
        <v>0.3</v>
      </c>
      <c r="L2261" s="318"/>
      <c r="M2261" s="318"/>
      <c r="N2261" s="318">
        <f>SUM(N2259:N2260)</f>
        <v>0.3</v>
      </c>
      <c r="O2261" s="315">
        <f>SUM(O2259:O2260)</f>
        <v>1.2</v>
      </c>
    </row>
    <row r="2262" spans="1:15" ht="12.75">
      <c r="A2262" s="352" t="s">
        <v>80</v>
      </c>
      <c r="B2262" s="363"/>
      <c r="C2262" s="363"/>
      <c r="D2262" s="363"/>
      <c r="E2262" s="364"/>
      <c r="F2262" s="158"/>
      <c r="G2262" s="158"/>
      <c r="H2262" s="158"/>
      <c r="I2262" s="158"/>
      <c r="J2262" s="158"/>
      <c r="K2262" s="158"/>
      <c r="L2262" s="158"/>
      <c r="M2262" s="158"/>
      <c r="N2262" s="158"/>
      <c r="O2262" s="158"/>
    </row>
    <row r="2263" spans="1:15" ht="12.75">
      <c r="A2263" s="319" t="s">
        <v>2</v>
      </c>
      <c r="B2263" s="280" t="s">
        <v>572</v>
      </c>
      <c r="C2263" s="306">
        <v>1</v>
      </c>
      <c r="D2263" s="104">
        <v>100</v>
      </c>
      <c r="E2263" s="292">
        <f>(C2263*D2263)/1000</f>
        <v>0.1</v>
      </c>
      <c r="F2263" s="306">
        <v>1</v>
      </c>
      <c r="G2263" s="104">
        <v>100</v>
      </c>
      <c r="H2263" s="292">
        <f>(F2263*G2263)/1000</f>
        <v>0.1</v>
      </c>
      <c r="I2263" s="306"/>
      <c r="J2263" s="104"/>
      <c r="K2263" s="292">
        <f>(I2263*J2263)/1000</f>
        <v>0</v>
      </c>
      <c r="L2263" s="306">
        <v>1</v>
      </c>
      <c r="M2263" s="104">
        <v>100</v>
      </c>
      <c r="N2263" s="292">
        <f>(L2263*M2263)/1000</f>
        <v>0.1</v>
      </c>
      <c r="O2263" s="308">
        <f aca="true" t="shared" si="270" ref="O2263:O2295">E2263+H2263+K2263+N2263</f>
        <v>0.30000000000000004</v>
      </c>
    </row>
    <row r="2264" spans="1:15" ht="12.75">
      <c r="A2264" s="319" t="s">
        <v>573</v>
      </c>
      <c r="B2264" s="280" t="s">
        <v>9</v>
      </c>
      <c r="C2264" s="306">
        <v>1</v>
      </c>
      <c r="D2264" s="104">
        <v>100</v>
      </c>
      <c r="E2264" s="292">
        <f>(C2264*D2264)/1000</f>
        <v>0.1</v>
      </c>
      <c r="F2264" s="306"/>
      <c r="G2264" s="104"/>
      <c r="H2264" s="292">
        <f>(F2264*G2264)/1000</f>
        <v>0</v>
      </c>
      <c r="I2264" s="306"/>
      <c r="J2264" s="104"/>
      <c r="K2264" s="292">
        <f>(I2264*J2264)/1000</f>
        <v>0</v>
      </c>
      <c r="L2264" s="306"/>
      <c r="M2264" s="104"/>
      <c r="N2264" s="292">
        <f>(L2264*M2264)/1000</f>
        <v>0</v>
      </c>
      <c r="O2264" s="308">
        <f t="shared" si="270"/>
        <v>0.1</v>
      </c>
    </row>
    <row r="2265" spans="1:15" ht="12.75">
      <c r="A2265" s="319" t="s">
        <v>6</v>
      </c>
      <c r="B2265" s="280" t="s">
        <v>9</v>
      </c>
      <c r="C2265" s="306">
        <v>10</v>
      </c>
      <c r="D2265" s="104">
        <v>33</v>
      </c>
      <c r="E2265" s="292">
        <f>(C2265*D2265)/1000</f>
        <v>0.33</v>
      </c>
      <c r="F2265" s="306"/>
      <c r="G2265" s="104"/>
      <c r="H2265" s="292">
        <f>(F2265*G2265)/1000</f>
        <v>0</v>
      </c>
      <c r="I2265" s="306"/>
      <c r="J2265" s="104"/>
      <c r="K2265" s="292">
        <f>(I2265*J2265)/1000</f>
        <v>0</v>
      </c>
      <c r="L2265" s="306"/>
      <c r="M2265" s="104"/>
      <c r="N2265" s="292">
        <f>(L2265*M2265)/1000</f>
        <v>0</v>
      </c>
      <c r="O2265" s="308">
        <f t="shared" si="270"/>
        <v>0.33</v>
      </c>
    </row>
    <row r="2266" spans="1:15" ht="12.75">
      <c r="A2266" s="319" t="s">
        <v>574</v>
      </c>
      <c r="B2266" s="280" t="s">
        <v>572</v>
      </c>
      <c r="C2266" s="306">
        <v>10</v>
      </c>
      <c r="D2266" s="104">
        <v>10</v>
      </c>
      <c r="E2266" s="292">
        <f>(C2266*D2266)/1000</f>
        <v>0.1</v>
      </c>
      <c r="F2266" s="306"/>
      <c r="G2266" s="104"/>
      <c r="H2266" s="292">
        <f>(F2266*G2266)/1000</f>
        <v>0</v>
      </c>
      <c r="I2266" s="306"/>
      <c r="J2266" s="104"/>
      <c r="K2266" s="292">
        <f>(I2266*J2266)/1000</f>
        <v>0</v>
      </c>
      <c r="L2266" s="306"/>
      <c r="M2266" s="104"/>
      <c r="N2266" s="292">
        <f>(L2266*M2266)/1000</f>
        <v>0</v>
      </c>
      <c r="O2266" s="308">
        <f t="shared" si="270"/>
        <v>0.1</v>
      </c>
    </row>
    <row r="2267" spans="1:15" ht="22.5">
      <c r="A2267" s="319" t="s">
        <v>623</v>
      </c>
      <c r="B2267" s="280" t="s">
        <v>572</v>
      </c>
      <c r="C2267" s="306">
        <v>3</v>
      </c>
      <c r="D2267" s="104">
        <v>50</v>
      </c>
      <c r="E2267" s="292">
        <f>(C2267*D2267)/1000</f>
        <v>0.15</v>
      </c>
      <c r="F2267" s="306"/>
      <c r="G2267" s="104"/>
      <c r="H2267" s="292">
        <f>(F2267*G2267)/1000</f>
        <v>0</v>
      </c>
      <c r="I2267" s="306"/>
      <c r="J2267" s="104"/>
      <c r="K2267" s="292">
        <f>(I2267*J2267)/1000</f>
        <v>0</v>
      </c>
      <c r="L2267" s="306"/>
      <c r="M2267" s="104"/>
      <c r="N2267" s="292">
        <f>(L2267*M2267)/1000</f>
        <v>0</v>
      </c>
      <c r="O2267" s="308">
        <f t="shared" si="270"/>
        <v>0.15</v>
      </c>
    </row>
    <row r="2268" spans="1:15" ht="33.75">
      <c r="A2268" s="52" t="s">
        <v>580</v>
      </c>
      <c r="B2268" s="167" t="s">
        <v>581</v>
      </c>
      <c r="C2268" s="52"/>
      <c r="D2268" s="52"/>
      <c r="E2268" s="312">
        <v>0.5</v>
      </c>
      <c r="F2268" s="313"/>
      <c r="G2268" s="313"/>
      <c r="H2268" s="312">
        <v>0.5</v>
      </c>
      <c r="I2268" s="313"/>
      <c r="J2268" s="313"/>
      <c r="K2268" s="312">
        <v>0.5</v>
      </c>
      <c r="L2268" s="313"/>
      <c r="M2268" s="313"/>
      <c r="N2268" s="312">
        <v>0.5</v>
      </c>
      <c r="O2268" s="308">
        <f t="shared" si="270"/>
        <v>2</v>
      </c>
    </row>
    <row r="2269" spans="1:15" ht="31.5">
      <c r="A2269" s="1" t="s">
        <v>0</v>
      </c>
      <c r="B2269" s="167" t="s">
        <v>1</v>
      </c>
      <c r="C2269" s="157"/>
      <c r="D2269" s="157"/>
      <c r="E2269" s="286">
        <f>SUM(E2263:E2268)</f>
        <v>1.28</v>
      </c>
      <c r="F2269" s="157"/>
      <c r="G2269" s="157"/>
      <c r="H2269" s="286">
        <f>SUM(H2263:H2268)</f>
        <v>0.6</v>
      </c>
      <c r="I2269" s="157"/>
      <c r="J2269" s="157"/>
      <c r="K2269" s="286">
        <f>SUM(K2263:K2268)</f>
        <v>0.5</v>
      </c>
      <c r="L2269" s="311"/>
      <c r="M2269" s="311"/>
      <c r="N2269" s="286">
        <f>SUM(N2263:N2268)</f>
        <v>0.6</v>
      </c>
      <c r="O2269" s="308">
        <f t="shared" si="270"/>
        <v>2.98</v>
      </c>
    </row>
    <row r="2270" spans="1:15" ht="21">
      <c r="A2270" s="1" t="s">
        <v>7</v>
      </c>
      <c r="B2270" s="6"/>
      <c r="C2270" s="154"/>
      <c r="D2270" s="154"/>
      <c r="E2270" s="154"/>
      <c r="F2270" s="154"/>
      <c r="G2270" s="154"/>
      <c r="H2270" s="154"/>
      <c r="I2270" s="154"/>
      <c r="J2270" s="154"/>
      <c r="K2270" s="154"/>
      <c r="L2270" s="154"/>
      <c r="M2270" s="154"/>
      <c r="N2270" s="154"/>
      <c r="O2270" s="308">
        <f t="shared" si="270"/>
        <v>0</v>
      </c>
    </row>
    <row r="2271" spans="1:15" ht="12.75">
      <c r="A2271" s="16" t="s">
        <v>8</v>
      </c>
      <c r="B2271" s="280" t="s">
        <v>9</v>
      </c>
      <c r="C2271" s="320">
        <v>3</v>
      </c>
      <c r="D2271" s="320">
        <v>60</v>
      </c>
      <c r="E2271" s="292">
        <f aca="true" t="shared" si="271" ref="E2271:E2293">(C2271*D2271)/1000</f>
        <v>0.18</v>
      </c>
      <c r="F2271" s="320">
        <v>2</v>
      </c>
      <c r="G2271" s="320">
        <v>60</v>
      </c>
      <c r="H2271" s="292">
        <f aca="true" t="shared" si="272" ref="H2271:H2293">(F2271*G2271)/1000</f>
        <v>0.12</v>
      </c>
      <c r="I2271" s="320">
        <v>2</v>
      </c>
      <c r="J2271" s="320">
        <v>60</v>
      </c>
      <c r="K2271" s="292">
        <f aca="true" t="shared" si="273" ref="K2271:K2293">(I2271*J2271)/1000</f>
        <v>0.12</v>
      </c>
      <c r="L2271" s="320">
        <v>2</v>
      </c>
      <c r="M2271" s="320">
        <v>60</v>
      </c>
      <c r="N2271" s="292">
        <f aca="true" t="shared" si="274" ref="N2271:N2293">(L2271*M2271)/1000</f>
        <v>0.12</v>
      </c>
      <c r="O2271" s="308">
        <f t="shared" si="270"/>
        <v>0.54</v>
      </c>
    </row>
    <row r="2272" spans="1:15" ht="12.75">
      <c r="A2272" s="321" t="s">
        <v>10</v>
      </c>
      <c r="B2272" s="280" t="s">
        <v>9</v>
      </c>
      <c r="C2272" s="320">
        <v>1</v>
      </c>
      <c r="D2272" s="320">
        <v>15</v>
      </c>
      <c r="E2272" s="292">
        <f t="shared" si="271"/>
        <v>0.015</v>
      </c>
      <c r="F2272" s="320">
        <v>1</v>
      </c>
      <c r="G2272" s="320">
        <v>15</v>
      </c>
      <c r="H2272" s="292">
        <f t="shared" si="272"/>
        <v>0.015</v>
      </c>
      <c r="I2272" s="320">
        <v>1</v>
      </c>
      <c r="J2272" s="320">
        <v>15</v>
      </c>
      <c r="K2272" s="292">
        <f t="shared" si="273"/>
        <v>0.015</v>
      </c>
      <c r="L2272" s="320">
        <v>1</v>
      </c>
      <c r="M2272" s="320">
        <v>15</v>
      </c>
      <c r="N2272" s="292">
        <f t="shared" si="274"/>
        <v>0.015</v>
      </c>
      <c r="O2272" s="308">
        <f t="shared" si="270"/>
        <v>0.06</v>
      </c>
    </row>
    <row r="2273" spans="1:15" ht="22.5">
      <c r="A2273" s="321" t="s">
        <v>11</v>
      </c>
      <c r="B2273" s="280" t="s">
        <v>9</v>
      </c>
      <c r="C2273" s="320">
        <v>4</v>
      </c>
      <c r="D2273" s="320">
        <v>22</v>
      </c>
      <c r="E2273" s="292">
        <f t="shared" si="271"/>
        <v>0.088</v>
      </c>
      <c r="F2273" s="320">
        <v>4</v>
      </c>
      <c r="G2273" s="320">
        <v>22</v>
      </c>
      <c r="H2273" s="292">
        <f t="shared" si="272"/>
        <v>0.088</v>
      </c>
      <c r="I2273" s="320">
        <v>4</v>
      </c>
      <c r="J2273" s="320">
        <v>22</v>
      </c>
      <c r="K2273" s="292">
        <f t="shared" si="273"/>
        <v>0.088</v>
      </c>
      <c r="L2273" s="320">
        <v>4</v>
      </c>
      <c r="M2273" s="320">
        <v>22</v>
      </c>
      <c r="N2273" s="292">
        <f t="shared" si="274"/>
        <v>0.088</v>
      </c>
      <c r="O2273" s="308">
        <f t="shared" si="270"/>
        <v>0.352</v>
      </c>
    </row>
    <row r="2274" spans="1:15" ht="22.5">
      <c r="A2274" s="15" t="s">
        <v>582</v>
      </c>
      <c r="B2274" s="280" t="s">
        <v>9</v>
      </c>
      <c r="C2274" s="320">
        <v>1</v>
      </c>
      <c r="D2274" s="320">
        <v>750</v>
      </c>
      <c r="E2274" s="292">
        <f t="shared" si="271"/>
        <v>0.75</v>
      </c>
      <c r="F2274" s="320"/>
      <c r="G2274" s="320"/>
      <c r="H2274" s="292">
        <f t="shared" si="272"/>
        <v>0</v>
      </c>
      <c r="I2274" s="320"/>
      <c r="J2274" s="320"/>
      <c r="K2274" s="292">
        <f t="shared" si="273"/>
        <v>0</v>
      </c>
      <c r="L2274" s="320">
        <v>1</v>
      </c>
      <c r="M2274" s="320">
        <v>750</v>
      </c>
      <c r="N2274" s="292">
        <f t="shared" si="274"/>
        <v>0.75</v>
      </c>
      <c r="O2274" s="308">
        <f t="shared" si="270"/>
        <v>1.5</v>
      </c>
    </row>
    <row r="2275" spans="1:15" ht="22.5">
      <c r="A2275" s="15" t="s">
        <v>583</v>
      </c>
      <c r="B2275" s="280" t="s">
        <v>9</v>
      </c>
      <c r="C2275" s="320">
        <v>4</v>
      </c>
      <c r="D2275" s="320">
        <v>65</v>
      </c>
      <c r="E2275" s="292">
        <f t="shared" si="271"/>
        <v>0.26</v>
      </c>
      <c r="F2275" s="320">
        <v>4</v>
      </c>
      <c r="G2275" s="320">
        <v>65</v>
      </c>
      <c r="H2275" s="292">
        <f t="shared" si="272"/>
        <v>0.26</v>
      </c>
      <c r="I2275" s="320">
        <v>4</v>
      </c>
      <c r="J2275" s="320">
        <v>65</v>
      </c>
      <c r="K2275" s="292">
        <f t="shared" si="273"/>
        <v>0.26</v>
      </c>
      <c r="L2275" s="320">
        <v>4</v>
      </c>
      <c r="M2275" s="320">
        <v>65</v>
      </c>
      <c r="N2275" s="292">
        <f t="shared" si="274"/>
        <v>0.26</v>
      </c>
      <c r="O2275" s="308">
        <f t="shared" si="270"/>
        <v>1.04</v>
      </c>
    </row>
    <row r="2276" spans="1:15" ht="22.5">
      <c r="A2276" s="15" t="s">
        <v>587</v>
      </c>
      <c r="B2276" s="280" t="s">
        <v>9</v>
      </c>
      <c r="C2276" s="320">
        <v>1</v>
      </c>
      <c r="D2276" s="320">
        <v>55</v>
      </c>
      <c r="E2276" s="292">
        <f t="shared" si="271"/>
        <v>0.055</v>
      </c>
      <c r="F2276" s="320">
        <v>1</v>
      </c>
      <c r="G2276" s="320">
        <v>55</v>
      </c>
      <c r="H2276" s="292">
        <f t="shared" si="272"/>
        <v>0.055</v>
      </c>
      <c r="I2276" s="320">
        <v>1</v>
      </c>
      <c r="J2276" s="320">
        <v>55</v>
      </c>
      <c r="K2276" s="292">
        <f t="shared" si="273"/>
        <v>0.055</v>
      </c>
      <c r="L2276" s="320">
        <v>1</v>
      </c>
      <c r="M2276" s="320">
        <v>55</v>
      </c>
      <c r="N2276" s="292">
        <f t="shared" si="274"/>
        <v>0.055</v>
      </c>
      <c r="O2276" s="308">
        <f t="shared" si="270"/>
        <v>0.22</v>
      </c>
    </row>
    <row r="2277" spans="1:15" ht="12.75">
      <c r="A2277" s="15" t="s">
        <v>588</v>
      </c>
      <c r="B2277" s="280" t="s">
        <v>9</v>
      </c>
      <c r="C2277" s="320">
        <v>2</v>
      </c>
      <c r="D2277" s="320">
        <v>15</v>
      </c>
      <c r="E2277" s="292">
        <f t="shared" si="271"/>
        <v>0.03</v>
      </c>
      <c r="F2277" s="320">
        <v>2</v>
      </c>
      <c r="G2277" s="320">
        <v>15</v>
      </c>
      <c r="H2277" s="292">
        <f t="shared" si="272"/>
        <v>0.03</v>
      </c>
      <c r="I2277" s="320">
        <v>2</v>
      </c>
      <c r="J2277" s="320">
        <v>15</v>
      </c>
      <c r="K2277" s="292">
        <f t="shared" si="273"/>
        <v>0.03</v>
      </c>
      <c r="L2277" s="320">
        <v>2</v>
      </c>
      <c r="M2277" s="320">
        <v>15</v>
      </c>
      <c r="N2277" s="292">
        <f t="shared" si="274"/>
        <v>0.03</v>
      </c>
      <c r="O2277" s="308">
        <f t="shared" si="270"/>
        <v>0.12</v>
      </c>
    </row>
    <row r="2278" spans="1:15" ht="22.5">
      <c r="A2278" s="15" t="s">
        <v>589</v>
      </c>
      <c r="B2278" s="280" t="s">
        <v>9</v>
      </c>
      <c r="C2278" s="320">
        <v>1</v>
      </c>
      <c r="D2278" s="320">
        <v>20</v>
      </c>
      <c r="E2278" s="292">
        <f t="shared" si="271"/>
        <v>0.02</v>
      </c>
      <c r="F2278" s="320">
        <v>1</v>
      </c>
      <c r="G2278" s="320">
        <v>20</v>
      </c>
      <c r="H2278" s="292">
        <f t="shared" si="272"/>
        <v>0.02</v>
      </c>
      <c r="I2278" s="320">
        <v>1</v>
      </c>
      <c r="J2278" s="320">
        <v>20</v>
      </c>
      <c r="K2278" s="292">
        <f t="shared" si="273"/>
        <v>0.02</v>
      </c>
      <c r="L2278" s="320">
        <v>1</v>
      </c>
      <c r="M2278" s="320">
        <v>20</v>
      </c>
      <c r="N2278" s="292">
        <f t="shared" si="274"/>
        <v>0.02</v>
      </c>
      <c r="O2278" s="308">
        <f t="shared" si="270"/>
        <v>0.08</v>
      </c>
    </row>
    <row r="2279" spans="1:15" ht="12.75">
      <c r="A2279" s="16" t="s">
        <v>16</v>
      </c>
      <c r="B2279" s="280" t="s">
        <v>9</v>
      </c>
      <c r="C2279" s="320">
        <v>2</v>
      </c>
      <c r="D2279" s="320">
        <v>85</v>
      </c>
      <c r="E2279" s="292">
        <f t="shared" si="271"/>
        <v>0.17</v>
      </c>
      <c r="F2279" s="320">
        <v>1</v>
      </c>
      <c r="G2279" s="320">
        <v>85</v>
      </c>
      <c r="H2279" s="292">
        <f t="shared" si="272"/>
        <v>0.085</v>
      </c>
      <c r="I2279" s="320">
        <v>1</v>
      </c>
      <c r="J2279" s="320">
        <v>85</v>
      </c>
      <c r="K2279" s="292">
        <f t="shared" si="273"/>
        <v>0.085</v>
      </c>
      <c r="L2279" s="320">
        <v>2</v>
      </c>
      <c r="M2279" s="320">
        <v>85</v>
      </c>
      <c r="N2279" s="292">
        <f t="shared" si="274"/>
        <v>0.17</v>
      </c>
      <c r="O2279" s="308">
        <f t="shared" si="270"/>
        <v>0.51</v>
      </c>
    </row>
    <row r="2280" spans="1:15" ht="12.75">
      <c r="A2280" s="16" t="s">
        <v>18</v>
      </c>
      <c r="B2280" s="280" t="s">
        <v>9</v>
      </c>
      <c r="C2280" s="320">
        <v>15</v>
      </c>
      <c r="D2280" s="320">
        <v>12</v>
      </c>
      <c r="E2280" s="292">
        <f t="shared" si="271"/>
        <v>0.18</v>
      </c>
      <c r="F2280" s="320">
        <v>15</v>
      </c>
      <c r="G2280" s="320">
        <v>12</v>
      </c>
      <c r="H2280" s="292">
        <f t="shared" si="272"/>
        <v>0.18</v>
      </c>
      <c r="I2280" s="320">
        <v>5</v>
      </c>
      <c r="J2280" s="320">
        <v>12</v>
      </c>
      <c r="K2280" s="292">
        <f t="shared" si="273"/>
        <v>0.06</v>
      </c>
      <c r="L2280" s="320">
        <v>15</v>
      </c>
      <c r="M2280" s="320">
        <v>12</v>
      </c>
      <c r="N2280" s="292">
        <f t="shared" si="274"/>
        <v>0.18</v>
      </c>
      <c r="O2280" s="308">
        <f t="shared" si="270"/>
        <v>0.6</v>
      </c>
    </row>
    <row r="2281" spans="1:15" ht="12.75">
      <c r="A2281" s="16" t="s">
        <v>631</v>
      </c>
      <c r="B2281" s="280" t="s">
        <v>446</v>
      </c>
      <c r="C2281" s="320"/>
      <c r="D2281" s="320"/>
      <c r="E2281" s="322">
        <f t="shared" si="271"/>
        <v>0</v>
      </c>
      <c r="F2281" s="320"/>
      <c r="G2281" s="320"/>
      <c r="H2281" s="292">
        <f t="shared" si="272"/>
        <v>0</v>
      </c>
      <c r="I2281" s="320">
        <v>3</v>
      </c>
      <c r="J2281" s="320">
        <v>600</v>
      </c>
      <c r="K2281" s="292">
        <f t="shared" si="273"/>
        <v>1.8</v>
      </c>
      <c r="L2281" s="325"/>
      <c r="M2281" s="325"/>
      <c r="N2281" s="324">
        <f t="shared" si="274"/>
        <v>0</v>
      </c>
      <c r="O2281" s="308">
        <f t="shared" si="270"/>
        <v>1.8</v>
      </c>
    </row>
    <row r="2282" spans="1:15" ht="12.75">
      <c r="A2282" s="16" t="s">
        <v>590</v>
      </c>
      <c r="B2282" s="280" t="s">
        <v>9</v>
      </c>
      <c r="C2282" s="320"/>
      <c r="D2282" s="320"/>
      <c r="E2282" s="322">
        <f t="shared" si="271"/>
        <v>0</v>
      </c>
      <c r="F2282" s="320">
        <v>4</v>
      </c>
      <c r="G2282" s="320">
        <v>450</v>
      </c>
      <c r="H2282" s="292">
        <f t="shared" si="272"/>
        <v>1.8</v>
      </c>
      <c r="I2282" s="320"/>
      <c r="J2282" s="320"/>
      <c r="K2282" s="326">
        <f t="shared" si="273"/>
        <v>0</v>
      </c>
      <c r="L2282" s="325"/>
      <c r="M2282" s="325"/>
      <c r="N2282" s="326">
        <f t="shared" si="274"/>
        <v>0</v>
      </c>
      <c r="O2282" s="308">
        <f t="shared" si="270"/>
        <v>1.8</v>
      </c>
    </row>
    <row r="2283" spans="1:15" ht="12.75">
      <c r="A2283" s="16" t="s">
        <v>591</v>
      </c>
      <c r="B2283" s="280" t="s">
        <v>9</v>
      </c>
      <c r="C2283" s="320"/>
      <c r="D2283" s="320"/>
      <c r="E2283" s="322">
        <f t="shared" si="271"/>
        <v>0</v>
      </c>
      <c r="F2283" s="320">
        <v>10</v>
      </c>
      <c r="G2283" s="320">
        <v>55</v>
      </c>
      <c r="H2283" s="292">
        <f t="shared" si="272"/>
        <v>0.55</v>
      </c>
      <c r="I2283" s="320"/>
      <c r="J2283" s="320"/>
      <c r="K2283" s="326">
        <f t="shared" si="273"/>
        <v>0</v>
      </c>
      <c r="L2283" s="325"/>
      <c r="M2283" s="325"/>
      <c r="N2283" s="326">
        <f t="shared" si="274"/>
        <v>0</v>
      </c>
      <c r="O2283" s="308">
        <f t="shared" si="270"/>
        <v>0.55</v>
      </c>
    </row>
    <row r="2284" spans="1:15" ht="12.75">
      <c r="A2284" s="52" t="s">
        <v>592</v>
      </c>
      <c r="B2284" s="167" t="s">
        <v>9</v>
      </c>
      <c r="C2284" s="320"/>
      <c r="D2284" s="320"/>
      <c r="E2284" s="322">
        <f t="shared" si="271"/>
        <v>0</v>
      </c>
      <c r="F2284" s="16">
        <v>20</v>
      </c>
      <c r="G2284" s="16">
        <v>30</v>
      </c>
      <c r="H2284" s="292">
        <f t="shared" si="272"/>
        <v>0.6</v>
      </c>
      <c r="I2284" s="16"/>
      <c r="J2284" s="16"/>
      <c r="K2284" s="326">
        <f t="shared" si="273"/>
        <v>0</v>
      </c>
      <c r="L2284" s="156"/>
      <c r="M2284" s="156"/>
      <c r="N2284" s="326">
        <f t="shared" si="274"/>
        <v>0</v>
      </c>
      <c r="O2284" s="308">
        <f t="shared" si="270"/>
        <v>0.6</v>
      </c>
    </row>
    <row r="2285" spans="1:15" ht="12.75">
      <c r="A2285" s="52" t="s">
        <v>593</v>
      </c>
      <c r="B2285" s="6" t="s">
        <v>9</v>
      </c>
      <c r="C2285" s="320"/>
      <c r="D2285" s="320"/>
      <c r="E2285" s="322">
        <f t="shared" si="271"/>
        <v>0</v>
      </c>
      <c r="F2285" s="16">
        <v>20</v>
      </c>
      <c r="G2285" s="16">
        <v>25</v>
      </c>
      <c r="H2285" s="292">
        <f t="shared" si="272"/>
        <v>0.5</v>
      </c>
      <c r="I2285" s="16"/>
      <c r="J2285" s="16"/>
      <c r="K2285" s="326">
        <f t="shared" si="273"/>
        <v>0</v>
      </c>
      <c r="L2285" s="156"/>
      <c r="M2285" s="156"/>
      <c r="N2285" s="326">
        <f t="shared" si="274"/>
        <v>0</v>
      </c>
      <c r="O2285" s="308">
        <f t="shared" si="270"/>
        <v>0.5</v>
      </c>
    </row>
    <row r="2286" spans="1:15" ht="12.75">
      <c r="A2286" s="52" t="s">
        <v>13</v>
      </c>
      <c r="B2286" s="6" t="s">
        <v>9</v>
      </c>
      <c r="C2286" s="297">
        <v>1</v>
      </c>
      <c r="D2286" s="297">
        <v>120</v>
      </c>
      <c r="E2286" s="313">
        <f t="shared" si="271"/>
        <v>0.12</v>
      </c>
      <c r="F2286" s="52">
        <v>1</v>
      </c>
      <c r="G2286" s="52">
        <v>120</v>
      </c>
      <c r="H2286" s="292">
        <f t="shared" si="272"/>
        <v>0.12</v>
      </c>
      <c r="I2286" s="52">
        <v>1</v>
      </c>
      <c r="J2286" s="52">
        <v>120</v>
      </c>
      <c r="K2286" s="326">
        <f t="shared" si="273"/>
        <v>0.12</v>
      </c>
      <c r="L2286" s="52">
        <v>1</v>
      </c>
      <c r="M2286" s="52">
        <v>120</v>
      </c>
      <c r="N2286" s="326">
        <f t="shared" si="274"/>
        <v>0.12</v>
      </c>
      <c r="O2286" s="308">
        <f t="shared" si="270"/>
        <v>0.48</v>
      </c>
    </row>
    <row r="2287" spans="1:15" ht="22.5">
      <c r="A2287" s="52" t="s">
        <v>594</v>
      </c>
      <c r="B2287" s="6" t="s">
        <v>9</v>
      </c>
      <c r="C2287" s="297">
        <v>5</v>
      </c>
      <c r="D2287" s="297">
        <v>5</v>
      </c>
      <c r="E2287" s="313">
        <f t="shared" si="271"/>
        <v>0.025</v>
      </c>
      <c r="F2287" s="52">
        <v>6</v>
      </c>
      <c r="G2287" s="52">
        <v>5</v>
      </c>
      <c r="H2287" s="292">
        <f t="shared" si="272"/>
        <v>0.03</v>
      </c>
      <c r="I2287" s="52">
        <v>5</v>
      </c>
      <c r="J2287" s="52">
        <v>5</v>
      </c>
      <c r="K2287" s="326">
        <f t="shared" si="273"/>
        <v>0.025</v>
      </c>
      <c r="L2287" s="52">
        <v>6</v>
      </c>
      <c r="M2287" s="52">
        <v>5</v>
      </c>
      <c r="N2287" s="326">
        <f t="shared" si="274"/>
        <v>0.03</v>
      </c>
      <c r="O2287" s="308">
        <f t="shared" si="270"/>
        <v>0.11</v>
      </c>
    </row>
    <row r="2288" spans="1:15" ht="22.5">
      <c r="A2288" s="52" t="s">
        <v>595</v>
      </c>
      <c r="B2288" s="6" t="s">
        <v>596</v>
      </c>
      <c r="C2288" s="297">
        <v>2</v>
      </c>
      <c r="D2288" s="297">
        <v>25</v>
      </c>
      <c r="E2288" s="313">
        <f t="shared" si="271"/>
        <v>0.05</v>
      </c>
      <c r="F2288" s="52">
        <v>2</v>
      </c>
      <c r="G2288" s="52">
        <v>25</v>
      </c>
      <c r="H2288" s="292">
        <f t="shared" si="272"/>
        <v>0.05</v>
      </c>
      <c r="I2288" s="52">
        <v>2</v>
      </c>
      <c r="J2288" s="52">
        <v>25</v>
      </c>
      <c r="K2288" s="326">
        <f t="shared" si="273"/>
        <v>0.05</v>
      </c>
      <c r="L2288" s="52">
        <v>2</v>
      </c>
      <c r="M2288" s="52">
        <v>25</v>
      </c>
      <c r="N2288" s="326">
        <f t="shared" si="274"/>
        <v>0.05</v>
      </c>
      <c r="O2288" s="308">
        <f t="shared" si="270"/>
        <v>0.2</v>
      </c>
    </row>
    <row r="2289" spans="1:15" ht="12.75">
      <c r="A2289" s="52" t="s">
        <v>597</v>
      </c>
      <c r="B2289" s="6" t="s">
        <v>596</v>
      </c>
      <c r="C2289" s="297">
        <v>2</v>
      </c>
      <c r="D2289" s="297">
        <v>25</v>
      </c>
      <c r="E2289" s="313">
        <f t="shared" si="271"/>
        <v>0.05</v>
      </c>
      <c r="F2289" s="52">
        <v>2</v>
      </c>
      <c r="G2289" s="52">
        <v>25</v>
      </c>
      <c r="H2289" s="292">
        <f t="shared" si="272"/>
        <v>0.05</v>
      </c>
      <c r="I2289" s="52">
        <v>2</v>
      </c>
      <c r="J2289" s="52">
        <v>25</v>
      </c>
      <c r="K2289" s="326">
        <f t="shared" si="273"/>
        <v>0.05</v>
      </c>
      <c r="L2289" s="52">
        <v>2</v>
      </c>
      <c r="M2289" s="52">
        <v>25</v>
      </c>
      <c r="N2289" s="324">
        <f t="shared" si="274"/>
        <v>0.05</v>
      </c>
      <c r="O2289" s="308">
        <f t="shared" si="270"/>
        <v>0.2</v>
      </c>
    </row>
    <row r="2290" spans="1:15" ht="12.75">
      <c r="A2290" s="52" t="s">
        <v>598</v>
      </c>
      <c r="B2290" s="6" t="s">
        <v>596</v>
      </c>
      <c r="C2290" s="297">
        <v>1</v>
      </c>
      <c r="D2290" s="297">
        <v>15</v>
      </c>
      <c r="E2290" s="313">
        <f t="shared" si="271"/>
        <v>0.015</v>
      </c>
      <c r="F2290" s="52">
        <v>1</v>
      </c>
      <c r="G2290" s="52">
        <v>15</v>
      </c>
      <c r="H2290" s="292">
        <f t="shared" si="272"/>
        <v>0.015</v>
      </c>
      <c r="I2290" s="52">
        <v>1</v>
      </c>
      <c r="J2290" s="52">
        <v>15</v>
      </c>
      <c r="K2290" s="326">
        <f t="shared" si="273"/>
        <v>0.015</v>
      </c>
      <c r="L2290" s="52">
        <v>1</v>
      </c>
      <c r="M2290" s="52">
        <v>15</v>
      </c>
      <c r="N2290" s="326">
        <f t="shared" si="274"/>
        <v>0.015</v>
      </c>
      <c r="O2290" s="308">
        <f t="shared" si="270"/>
        <v>0.06</v>
      </c>
    </row>
    <row r="2291" spans="1:15" ht="22.5">
      <c r="A2291" s="52" t="s">
        <v>599</v>
      </c>
      <c r="B2291" s="6" t="s">
        <v>9</v>
      </c>
      <c r="C2291" s="297">
        <v>1</v>
      </c>
      <c r="D2291" s="297">
        <v>95</v>
      </c>
      <c r="E2291" s="313">
        <f t="shared" si="271"/>
        <v>0.095</v>
      </c>
      <c r="F2291" s="52"/>
      <c r="G2291" s="52"/>
      <c r="H2291" s="292">
        <f t="shared" si="272"/>
        <v>0</v>
      </c>
      <c r="I2291" s="52"/>
      <c r="J2291" s="52"/>
      <c r="K2291" s="324">
        <f t="shared" si="273"/>
        <v>0</v>
      </c>
      <c r="L2291" s="52"/>
      <c r="M2291" s="52"/>
      <c r="N2291" s="324">
        <f t="shared" si="274"/>
        <v>0</v>
      </c>
      <c r="O2291" s="308">
        <f t="shared" si="270"/>
        <v>0.095</v>
      </c>
    </row>
    <row r="2292" spans="1:15" ht="33.75">
      <c r="A2292" s="52" t="s">
        <v>600</v>
      </c>
      <c r="B2292" s="6" t="s">
        <v>9</v>
      </c>
      <c r="C2292" s="297">
        <v>1</v>
      </c>
      <c r="D2292" s="297">
        <v>10</v>
      </c>
      <c r="E2292" s="313">
        <f t="shared" si="271"/>
        <v>0.01</v>
      </c>
      <c r="F2292" s="52">
        <v>1</v>
      </c>
      <c r="G2292" s="52">
        <v>10</v>
      </c>
      <c r="H2292" s="292">
        <f t="shared" si="272"/>
        <v>0.01</v>
      </c>
      <c r="I2292" s="52">
        <v>1</v>
      </c>
      <c r="J2292" s="52">
        <v>10</v>
      </c>
      <c r="K2292" s="326">
        <f t="shared" si="273"/>
        <v>0.01</v>
      </c>
      <c r="L2292" s="52">
        <v>1</v>
      </c>
      <c r="M2292" s="52">
        <v>10</v>
      </c>
      <c r="N2292" s="326">
        <f t="shared" si="274"/>
        <v>0.01</v>
      </c>
      <c r="O2292" s="308">
        <f t="shared" si="270"/>
        <v>0.04</v>
      </c>
    </row>
    <row r="2293" spans="1:15" ht="12.75">
      <c r="A2293" s="52" t="s">
        <v>626</v>
      </c>
      <c r="B2293" s="6" t="s">
        <v>9</v>
      </c>
      <c r="C2293" s="297">
        <v>1</v>
      </c>
      <c r="D2293" s="297">
        <v>400</v>
      </c>
      <c r="E2293" s="313">
        <f t="shared" si="271"/>
        <v>0.4</v>
      </c>
      <c r="F2293" s="52"/>
      <c r="G2293" s="52"/>
      <c r="H2293" s="292">
        <f t="shared" si="272"/>
        <v>0</v>
      </c>
      <c r="I2293" s="52"/>
      <c r="J2293" s="52"/>
      <c r="K2293" s="324">
        <f t="shared" si="273"/>
        <v>0</v>
      </c>
      <c r="L2293" s="52">
        <v>1</v>
      </c>
      <c r="M2293" s="52">
        <v>400</v>
      </c>
      <c r="N2293" s="324">
        <f t="shared" si="274"/>
        <v>0.4</v>
      </c>
      <c r="O2293" s="308">
        <f t="shared" si="270"/>
        <v>0.8</v>
      </c>
    </row>
    <row r="2294" spans="1:15" ht="12.75">
      <c r="A2294" s="52" t="s">
        <v>602</v>
      </c>
      <c r="B2294" s="6" t="s">
        <v>9</v>
      </c>
      <c r="C2294" s="297">
        <v>2</v>
      </c>
      <c r="D2294" s="297">
        <v>95</v>
      </c>
      <c r="E2294" s="313">
        <f>(C2294*D2294)/1000</f>
        <v>0.19</v>
      </c>
      <c r="F2294" s="52"/>
      <c r="G2294" s="52"/>
      <c r="H2294" s="292">
        <f>(F2294*G2294)/1000</f>
        <v>0</v>
      </c>
      <c r="I2294" s="52">
        <v>2</v>
      </c>
      <c r="J2294" s="52">
        <v>95</v>
      </c>
      <c r="K2294" s="324">
        <f>(I2294*J2294)/1000</f>
        <v>0.19</v>
      </c>
      <c r="L2294" s="52"/>
      <c r="M2294" s="52"/>
      <c r="N2294" s="324">
        <f>(L2294*M2294)/1000</f>
        <v>0</v>
      </c>
      <c r="O2294" s="308">
        <f>E2294+H2294+K2294+N2294</f>
        <v>0.38</v>
      </c>
    </row>
    <row r="2295" spans="1:15" ht="33.75">
      <c r="A2295" s="52" t="s">
        <v>603</v>
      </c>
      <c r="B2295" s="6" t="s">
        <v>561</v>
      </c>
      <c r="C2295" s="297"/>
      <c r="D2295" s="297"/>
      <c r="E2295" s="313">
        <v>0.5</v>
      </c>
      <c r="F2295" s="52"/>
      <c r="G2295" s="52"/>
      <c r="H2295" s="292">
        <v>0.5</v>
      </c>
      <c r="I2295" s="52"/>
      <c r="J2295" s="52"/>
      <c r="K2295" s="324">
        <v>1</v>
      </c>
      <c r="L2295" s="52"/>
      <c r="M2295" s="52"/>
      <c r="N2295" s="324">
        <v>0.5</v>
      </c>
      <c r="O2295" s="308">
        <f t="shared" si="270"/>
        <v>2.5</v>
      </c>
    </row>
    <row r="2296" spans="1:15" ht="31.5">
      <c r="A2296" s="1" t="s">
        <v>20</v>
      </c>
      <c r="B2296" s="6" t="s">
        <v>1</v>
      </c>
      <c r="C2296" s="327"/>
      <c r="D2296" s="327"/>
      <c r="E2296" s="286">
        <f>SUM(E2271:E2295)</f>
        <v>3.203</v>
      </c>
      <c r="F2296" s="157"/>
      <c r="G2296" s="157"/>
      <c r="H2296" s="286">
        <f>SUM(H2271:H2295)</f>
        <v>5.078</v>
      </c>
      <c r="I2296" s="157"/>
      <c r="J2296" s="157"/>
      <c r="K2296" s="286">
        <f>SUM(K2271:K2295)</f>
        <v>3.993</v>
      </c>
      <c r="L2296" s="286"/>
      <c r="M2296" s="286"/>
      <c r="N2296" s="286">
        <f>SUM(N2271:N2295)</f>
        <v>2.863</v>
      </c>
      <c r="O2296" s="286">
        <f>SUM(O2271:O2295)</f>
        <v>15.137</v>
      </c>
    </row>
    <row r="2297" spans="1:15" ht="12.75">
      <c r="A2297" s="280" t="s">
        <v>604</v>
      </c>
      <c r="B2297" s="280" t="s">
        <v>22</v>
      </c>
      <c r="C2297" s="282"/>
      <c r="D2297" s="282"/>
      <c r="E2297" s="316">
        <f>E2219+E2221+E2231+E2233+E2235+E2242+E2257+E2261+E2269+E2296</f>
        <v>204.09212000000002</v>
      </c>
      <c r="F2297" s="316"/>
      <c r="G2297" s="316"/>
      <c r="H2297" s="316">
        <f>H2219+H2221+H2231+H2233+H2235+H2242+H2257+H2261+H2269+H2296</f>
        <v>71.20719999999999</v>
      </c>
      <c r="I2297" s="316"/>
      <c r="J2297" s="316"/>
      <c r="K2297" s="316">
        <f>K2219+K2221+K2231+K2233+K2235+K2242+K2257+K2261+K2269+K2296</f>
        <v>41.9937</v>
      </c>
      <c r="L2297" s="316"/>
      <c r="M2297" s="316"/>
      <c r="N2297" s="316">
        <f>N2219+N2221+N2231+N2233+N2235+N2242+N2257+N2261+N2269+N2296</f>
        <v>175.10634</v>
      </c>
      <c r="O2297" s="316">
        <f>O2219+O2221+O2231+O2233+O2235+O2242+O2257+O2261+O2269+O2296</f>
        <v>492.39935999999994</v>
      </c>
    </row>
    <row r="2298" spans="1:15" ht="12.75">
      <c r="A2298" s="158"/>
      <c r="B2298" s="158"/>
      <c r="C2298" s="158"/>
      <c r="D2298" s="158"/>
      <c r="E2298" s="158"/>
      <c r="F2298" s="158"/>
      <c r="G2298" s="158"/>
      <c r="H2298" s="158"/>
      <c r="I2298" s="158"/>
      <c r="J2298" s="158"/>
      <c r="K2298" s="158"/>
      <c r="L2298" s="158"/>
      <c r="M2298" s="158"/>
      <c r="N2298" s="158"/>
      <c r="O2298" s="158"/>
    </row>
    <row r="2299" spans="1:15" ht="12.75">
      <c r="A2299" s="349" t="s">
        <v>605</v>
      </c>
      <c r="B2299" s="350"/>
      <c r="C2299" s="350"/>
      <c r="D2299" s="350"/>
      <c r="E2299" s="350"/>
      <c r="F2299" s="350"/>
      <c r="G2299" s="350"/>
      <c r="H2299" s="350"/>
      <c r="I2299" s="350"/>
      <c r="J2299" s="350"/>
      <c r="K2299" s="350"/>
      <c r="L2299" s="350"/>
      <c r="M2299" s="350"/>
      <c r="N2299" s="350"/>
      <c r="O2299" s="351"/>
    </row>
    <row r="2300" spans="1:15" ht="12.75">
      <c r="A2300" s="333"/>
      <c r="B2300" s="329"/>
      <c r="C2300" s="329"/>
      <c r="D2300" s="329"/>
      <c r="E2300" s="329"/>
      <c r="F2300" s="329"/>
      <c r="G2300" s="329"/>
      <c r="H2300" s="329"/>
      <c r="I2300" s="329"/>
      <c r="J2300" s="329"/>
      <c r="K2300" s="329"/>
      <c r="L2300" s="329"/>
      <c r="M2300" s="329"/>
      <c r="N2300" s="329"/>
      <c r="O2300" s="329"/>
    </row>
    <row r="2301" spans="1:15" ht="12.75">
      <c r="A2301" s="328" t="s">
        <v>606</v>
      </c>
      <c r="B2301" s="280" t="s">
        <v>22</v>
      </c>
      <c r="C2301" s="329"/>
      <c r="D2301" s="329"/>
      <c r="E2301" s="329"/>
      <c r="F2301" s="329"/>
      <c r="G2301" s="329"/>
      <c r="H2301" s="329"/>
      <c r="I2301" s="329"/>
      <c r="J2301" s="329"/>
      <c r="K2301" s="308"/>
      <c r="L2301" s="329"/>
      <c r="M2301" s="329"/>
      <c r="N2301" s="308">
        <v>4</v>
      </c>
      <c r="O2301" s="308">
        <f>E2301+H2301+K2301+N2301</f>
        <v>4</v>
      </c>
    </row>
    <row r="2302" spans="1:15" ht="12.75">
      <c r="A2302" s="328" t="s">
        <v>607</v>
      </c>
      <c r="B2302" s="280" t="s">
        <v>22</v>
      </c>
      <c r="C2302" s="329"/>
      <c r="D2302" s="329"/>
      <c r="E2302" s="308"/>
      <c r="F2302" s="329"/>
      <c r="G2302" s="329"/>
      <c r="H2302" s="308"/>
      <c r="I2302" s="329"/>
      <c r="J2302" s="329"/>
      <c r="K2302" s="308"/>
      <c r="L2302" s="329"/>
      <c r="M2302" s="329"/>
      <c r="N2302" s="308">
        <v>3</v>
      </c>
      <c r="O2302" s="308">
        <f>E2302+H2302+K2302+N2302</f>
        <v>3</v>
      </c>
    </row>
    <row r="2303" spans="1:15" ht="12.75">
      <c r="A2303" s="104" t="s">
        <v>608</v>
      </c>
      <c r="B2303" s="280" t="s">
        <v>22</v>
      </c>
      <c r="C2303" s="104"/>
      <c r="D2303" s="104"/>
      <c r="E2303" s="292"/>
      <c r="F2303" s="292"/>
      <c r="G2303" s="292"/>
      <c r="H2303" s="292"/>
      <c r="I2303" s="292"/>
      <c r="J2303" s="292"/>
      <c r="K2303" s="292"/>
      <c r="L2303" s="292"/>
      <c r="M2303" s="292"/>
      <c r="N2303" s="292"/>
      <c r="O2303" s="308">
        <f>E2303+H2303+K2303+N2303</f>
        <v>0</v>
      </c>
    </row>
    <row r="2304" spans="1:15" ht="21">
      <c r="A2304" s="167" t="s">
        <v>28</v>
      </c>
      <c r="B2304" s="167" t="s">
        <v>1</v>
      </c>
      <c r="C2304" s="52"/>
      <c r="D2304" s="52"/>
      <c r="E2304" s="302">
        <f>SUM(E2302:E2303)</f>
        <v>0</v>
      </c>
      <c r="F2304" s="313"/>
      <c r="G2304" s="313"/>
      <c r="H2304" s="302">
        <f>SUM(H2301:H2303)</f>
        <v>0</v>
      </c>
      <c r="I2304" s="313"/>
      <c r="J2304" s="313"/>
      <c r="K2304" s="302">
        <f>SUM(K2301:K2303)</f>
        <v>0</v>
      </c>
      <c r="L2304" s="302"/>
      <c r="M2304" s="302"/>
      <c r="N2304" s="302">
        <f>SUM(N2301:N2303)</f>
        <v>7</v>
      </c>
      <c r="O2304" s="286">
        <f>SUM(O2301:O2303)</f>
        <v>7</v>
      </c>
    </row>
    <row r="2305" spans="1:15" ht="12.75">
      <c r="A2305" s="352" t="s">
        <v>609</v>
      </c>
      <c r="B2305" s="353"/>
      <c r="C2305" s="353"/>
      <c r="D2305" s="353"/>
      <c r="E2305" s="353"/>
      <c r="F2305" s="353"/>
      <c r="G2305" s="353"/>
      <c r="H2305" s="353"/>
      <c r="I2305" s="353"/>
      <c r="J2305" s="353"/>
      <c r="K2305" s="353"/>
      <c r="L2305" s="353"/>
      <c r="M2305" s="353"/>
      <c r="N2305" s="353"/>
      <c r="O2305" s="354"/>
    </row>
    <row r="2306" spans="1:15" ht="45">
      <c r="A2306" s="52" t="s">
        <v>31</v>
      </c>
      <c r="B2306" s="167" t="s">
        <v>32</v>
      </c>
      <c r="C2306" s="167"/>
      <c r="D2306" s="167"/>
      <c r="E2306" s="302">
        <v>2.1</v>
      </c>
      <c r="F2306" s="313"/>
      <c r="G2306" s="313"/>
      <c r="H2306" s="302">
        <v>2.1</v>
      </c>
      <c r="I2306" s="313"/>
      <c r="J2306" s="313"/>
      <c r="K2306" s="315">
        <v>2.1</v>
      </c>
      <c r="L2306" s="330"/>
      <c r="M2306" s="330"/>
      <c r="N2306" s="315">
        <v>2.1</v>
      </c>
      <c r="O2306" s="316">
        <f aca="true" t="shared" si="275" ref="O2306:O2311">E2306+H2306+K2306+N2306</f>
        <v>8.4</v>
      </c>
    </row>
    <row r="2307" spans="1:15" ht="112.5">
      <c r="A2307" s="52" t="s">
        <v>610</v>
      </c>
      <c r="B2307" s="167" t="s">
        <v>22</v>
      </c>
      <c r="C2307" s="167"/>
      <c r="D2307" s="167"/>
      <c r="E2307" s="302">
        <v>2.625</v>
      </c>
      <c r="F2307" s="313"/>
      <c r="G2307" s="313"/>
      <c r="H2307" s="313">
        <v>2.625</v>
      </c>
      <c r="I2307" s="313"/>
      <c r="J2307" s="313"/>
      <c r="K2307" s="313">
        <v>2.625</v>
      </c>
      <c r="L2307" s="313"/>
      <c r="M2307" s="313"/>
      <c r="N2307" s="313">
        <v>2.625</v>
      </c>
      <c r="O2307" s="316">
        <f t="shared" si="275"/>
        <v>10.5</v>
      </c>
    </row>
    <row r="2308" spans="1:15" ht="45">
      <c r="A2308" s="52" t="s">
        <v>38</v>
      </c>
      <c r="B2308" s="167" t="s">
        <v>22</v>
      </c>
      <c r="C2308" s="167"/>
      <c r="D2308" s="167"/>
      <c r="E2308" s="302">
        <v>2.795</v>
      </c>
      <c r="F2308" s="302"/>
      <c r="G2308" s="302"/>
      <c r="H2308" s="302">
        <v>2.795</v>
      </c>
      <c r="I2308" s="302"/>
      <c r="J2308" s="302"/>
      <c r="K2308" s="302">
        <v>2.795</v>
      </c>
      <c r="L2308" s="302"/>
      <c r="M2308" s="302"/>
      <c r="N2308" s="302">
        <v>2.795</v>
      </c>
      <c r="O2308" s="316">
        <f t="shared" si="275"/>
        <v>11.18</v>
      </c>
    </row>
    <row r="2309" spans="1:15" ht="22.5">
      <c r="A2309" s="52" t="s">
        <v>613</v>
      </c>
      <c r="B2309" s="167" t="s">
        <v>612</v>
      </c>
      <c r="C2309" s="167"/>
      <c r="D2309" s="167"/>
      <c r="E2309" s="302">
        <v>1.275</v>
      </c>
      <c r="F2309" s="302"/>
      <c r="G2309" s="302"/>
      <c r="H2309" s="302">
        <v>1.275</v>
      </c>
      <c r="I2309" s="302"/>
      <c r="J2309" s="302"/>
      <c r="K2309" s="302">
        <v>1.275</v>
      </c>
      <c r="L2309" s="302"/>
      <c r="M2309" s="302"/>
      <c r="N2309" s="302">
        <v>1.275</v>
      </c>
      <c r="O2309" s="316">
        <f t="shared" si="275"/>
        <v>5.1</v>
      </c>
    </row>
    <row r="2310" spans="1:15" ht="45">
      <c r="A2310" s="52" t="s">
        <v>614</v>
      </c>
      <c r="B2310" s="167" t="s">
        <v>1</v>
      </c>
      <c r="C2310" s="167"/>
      <c r="D2310" s="167"/>
      <c r="E2310" s="302">
        <v>0.3</v>
      </c>
      <c r="F2310" s="302"/>
      <c r="G2310" s="302"/>
      <c r="H2310" s="302">
        <v>0.3</v>
      </c>
      <c r="I2310" s="302"/>
      <c r="J2310" s="302"/>
      <c r="K2310" s="302">
        <v>0.5</v>
      </c>
      <c r="L2310" s="302"/>
      <c r="M2310" s="302"/>
      <c r="N2310" s="302">
        <v>0.4</v>
      </c>
      <c r="O2310" s="316">
        <f t="shared" si="275"/>
        <v>1.5</v>
      </c>
    </row>
    <row r="2311" spans="1:15" ht="56.25">
      <c r="A2311" s="52" t="s">
        <v>615</v>
      </c>
      <c r="B2311" s="167" t="s">
        <v>1</v>
      </c>
      <c r="C2311" s="167"/>
      <c r="D2311" s="167"/>
      <c r="E2311" s="302"/>
      <c r="F2311" s="302"/>
      <c r="G2311" s="302"/>
      <c r="H2311" s="302">
        <v>3</v>
      </c>
      <c r="I2311" s="302"/>
      <c r="J2311" s="302"/>
      <c r="K2311" s="302"/>
      <c r="L2311" s="302"/>
      <c r="M2311" s="302"/>
      <c r="N2311" s="302">
        <v>4</v>
      </c>
      <c r="O2311" s="316">
        <f t="shared" si="275"/>
        <v>7</v>
      </c>
    </row>
    <row r="2312" spans="1:15" ht="21.75">
      <c r="A2312" s="331" t="s">
        <v>616</v>
      </c>
      <c r="B2312" s="280" t="s">
        <v>1</v>
      </c>
      <c r="C2312" s="282"/>
      <c r="D2312" s="282"/>
      <c r="E2312" s="316">
        <f>SUM(E2306:E2311)</f>
        <v>9.095</v>
      </c>
      <c r="F2312" s="316"/>
      <c r="G2312" s="316"/>
      <c r="H2312" s="316">
        <f>SUM(H2306:H2311)</f>
        <v>12.095</v>
      </c>
      <c r="I2312" s="316"/>
      <c r="J2312" s="316"/>
      <c r="K2312" s="316">
        <f>SUM(K2306:K2311)</f>
        <v>9.295</v>
      </c>
      <c r="L2312" s="316"/>
      <c r="M2312" s="316"/>
      <c r="N2312" s="316">
        <f>SUM(N2306:N2311)</f>
        <v>13.195</v>
      </c>
      <c r="O2312" s="316">
        <f>SUM(O2306:O2311)</f>
        <v>43.68</v>
      </c>
    </row>
    <row r="2313" spans="1:15" ht="12.75">
      <c r="A2313" s="158"/>
      <c r="B2313" s="158"/>
      <c r="C2313" s="158"/>
      <c r="D2313" s="158"/>
      <c r="E2313" s="158"/>
      <c r="F2313" s="158"/>
      <c r="G2313" s="158"/>
      <c r="H2313" s="158"/>
      <c r="I2313" s="158"/>
      <c r="J2313" s="158"/>
      <c r="K2313" s="158"/>
      <c r="L2313" s="158"/>
      <c r="M2313" s="158"/>
      <c r="N2313" s="158"/>
      <c r="O2313" s="158"/>
    </row>
    <row r="2314" spans="1:15" ht="12.75">
      <c r="A2314" s="355" t="s">
        <v>617</v>
      </c>
      <c r="B2314" s="356"/>
      <c r="C2314" s="357"/>
      <c r="D2314" s="158"/>
      <c r="E2314" s="316">
        <f>E2297+E2304+E2312</f>
        <v>213.18712000000002</v>
      </c>
      <c r="F2314" s="341"/>
      <c r="G2314" s="341"/>
      <c r="H2314" s="316">
        <f>H2297+H2304+H2312</f>
        <v>83.30219999999998</v>
      </c>
      <c r="I2314" s="341"/>
      <c r="J2314" s="341"/>
      <c r="K2314" s="316">
        <f>K2297+K2304+K2312</f>
        <v>51.2887</v>
      </c>
      <c r="L2314" s="341"/>
      <c r="M2314" s="341"/>
      <c r="N2314" s="316">
        <f>N2297+N2304+N2312</f>
        <v>195.30133999999998</v>
      </c>
      <c r="O2314" s="316">
        <f>O2297+O2304+O2312</f>
        <v>543.07936</v>
      </c>
    </row>
    <row r="2315" spans="1:15" ht="12.75">
      <c r="A2315" s="342"/>
      <c r="B2315" s="342"/>
      <c r="C2315" s="342"/>
      <c r="D2315" s="334"/>
      <c r="E2315" s="343"/>
      <c r="F2315" s="345"/>
      <c r="G2315" s="345"/>
      <c r="H2315" s="343"/>
      <c r="I2315" s="345"/>
      <c r="J2315" s="345"/>
      <c r="K2315" s="343"/>
      <c r="L2315" s="345"/>
      <c r="M2315" s="345"/>
      <c r="N2315" s="343"/>
      <c r="O2315" s="343"/>
    </row>
    <row r="2316" spans="1:15" ht="12.75">
      <c r="A2316" s="342"/>
      <c r="B2316" s="342"/>
      <c r="C2316" s="342"/>
      <c r="D2316" s="334"/>
      <c r="E2316" s="343"/>
      <c r="F2316" s="345"/>
      <c r="G2316" s="345"/>
      <c r="H2316" s="343"/>
      <c r="I2316" s="345"/>
      <c r="J2316" s="345"/>
      <c r="K2316" s="343"/>
      <c r="L2316" s="345"/>
      <c r="M2316" s="345"/>
      <c r="N2316" s="343"/>
      <c r="O2316" s="343"/>
    </row>
    <row r="2317" spans="1:15" ht="12.75">
      <c r="A2317" s="342"/>
      <c r="B2317" s="342"/>
      <c r="C2317" s="342"/>
      <c r="D2317" s="334"/>
      <c r="E2317" s="343"/>
      <c r="F2317" s="345"/>
      <c r="G2317" s="345"/>
      <c r="H2317" s="343"/>
      <c r="I2317" s="345"/>
      <c r="J2317" s="345"/>
      <c r="K2317" s="343"/>
      <c r="L2317" s="345"/>
      <c r="M2317" s="345"/>
      <c r="N2317" s="343"/>
      <c r="O2317" s="343"/>
    </row>
    <row r="2318" spans="1:15" ht="12.75">
      <c r="A2318" s="342"/>
      <c r="B2318" s="342"/>
      <c r="C2318" s="342"/>
      <c r="D2318" s="334"/>
      <c r="E2318" s="343"/>
      <c r="F2318" s="345"/>
      <c r="G2318" s="345"/>
      <c r="H2318" s="343"/>
      <c r="I2318" s="345"/>
      <c r="J2318" s="345"/>
      <c r="K2318" s="343"/>
      <c r="L2318" s="345"/>
      <c r="M2318" s="345"/>
      <c r="N2318" s="343"/>
      <c r="O2318" s="343"/>
    </row>
    <row r="2319" spans="1:15" ht="12.75">
      <c r="A2319" s="342"/>
      <c r="B2319" s="342"/>
      <c r="C2319" s="342"/>
      <c r="D2319" s="334"/>
      <c r="E2319" s="343"/>
      <c r="F2319" s="345"/>
      <c r="G2319" s="345"/>
      <c r="H2319" s="343"/>
      <c r="I2319" s="345"/>
      <c r="J2319" s="345"/>
      <c r="K2319" s="343"/>
      <c r="L2319" s="345"/>
      <c r="M2319" s="345"/>
      <c r="N2319" s="343"/>
      <c r="O2319" s="343"/>
    </row>
    <row r="2320" spans="1:15" ht="12.75">
      <c r="A2320" s="342"/>
      <c r="B2320" s="342"/>
      <c r="C2320" s="342"/>
      <c r="D2320" s="334"/>
      <c r="E2320" s="343"/>
      <c r="F2320" s="345"/>
      <c r="G2320" s="345"/>
      <c r="H2320" s="343"/>
      <c r="I2320" s="345"/>
      <c r="J2320" s="345"/>
      <c r="K2320" s="343"/>
      <c r="L2320" s="345"/>
      <c r="M2320" s="345"/>
      <c r="N2320" s="343"/>
      <c r="O2320" s="343"/>
    </row>
    <row r="2321" spans="1:15" ht="12.75">
      <c r="A2321" s="342"/>
      <c r="B2321" s="342"/>
      <c r="C2321" s="342"/>
      <c r="D2321" s="334"/>
      <c r="E2321" s="343"/>
      <c r="F2321" s="345"/>
      <c r="G2321" s="345"/>
      <c r="H2321" s="343"/>
      <c r="I2321" s="345"/>
      <c r="J2321" s="345"/>
      <c r="K2321" s="343"/>
      <c r="L2321" s="345"/>
      <c r="M2321" s="345"/>
      <c r="N2321" s="343"/>
      <c r="O2321" s="343"/>
    </row>
    <row r="2322" spans="1:15" ht="12.75">
      <c r="A2322" s="342"/>
      <c r="B2322" s="342"/>
      <c r="C2322" s="342"/>
      <c r="D2322" s="334"/>
      <c r="E2322" s="343"/>
      <c r="F2322" s="345"/>
      <c r="G2322" s="345"/>
      <c r="H2322" s="343"/>
      <c r="I2322" s="345"/>
      <c r="J2322" s="345"/>
      <c r="K2322" s="343"/>
      <c r="L2322" s="345"/>
      <c r="M2322" s="345"/>
      <c r="N2322" s="343"/>
      <c r="O2322" s="343"/>
    </row>
    <row r="2323" spans="1:15" ht="12.75">
      <c r="A2323" s="342"/>
      <c r="B2323" s="342"/>
      <c r="C2323" s="342"/>
      <c r="D2323" s="334"/>
      <c r="E2323" s="343"/>
      <c r="F2323" s="345"/>
      <c r="G2323" s="345"/>
      <c r="H2323" s="343"/>
      <c r="I2323" s="345"/>
      <c r="J2323" s="345"/>
      <c r="K2323" s="343"/>
      <c r="L2323" s="345"/>
      <c r="M2323" s="345"/>
      <c r="N2323" s="343"/>
      <c r="O2323" s="343"/>
    </row>
    <row r="2324" spans="1:15" ht="12.75">
      <c r="A2324" s="342"/>
      <c r="B2324" s="342"/>
      <c r="C2324" s="342"/>
      <c r="D2324" s="334"/>
      <c r="E2324" s="343"/>
      <c r="F2324" s="345"/>
      <c r="G2324" s="345"/>
      <c r="H2324" s="343"/>
      <c r="I2324" s="345"/>
      <c r="J2324" s="345"/>
      <c r="K2324" s="343"/>
      <c r="L2324" s="345"/>
      <c r="M2324" s="345"/>
      <c r="N2324" s="343"/>
      <c r="O2324" s="343"/>
    </row>
    <row r="2325" spans="1:15" ht="12.75">
      <c r="A2325" s="342"/>
      <c r="B2325" s="342"/>
      <c r="C2325" s="342"/>
      <c r="D2325" s="334"/>
      <c r="E2325" s="343"/>
      <c r="F2325" s="345"/>
      <c r="G2325" s="345"/>
      <c r="H2325" s="343"/>
      <c r="I2325" s="345"/>
      <c r="J2325" s="345"/>
      <c r="K2325" s="343"/>
      <c r="L2325" s="345"/>
      <c r="M2325" s="345"/>
      <c r="N2325" s="343"/>
      <c r="O2325" s="343"/>
    </row>
    <row r="2326" spans="1:15" ht="12.75">
      <c r="A2326" s="342"/>
      <c r="B2326" s="342"/>
      <c r="C2326" s="342"/>
      <c r="D2326" s="334"/>
      <c r="E2326" s="343"/>
      <c r="F2326" s="345"/>
      <c r="G2326" s="345"/>
      <c r="H2326" s="343"/>
      <c r="I2326" s="345"/>
      <c r="J2326" s="345"/>
      <c r="K2326" s="343"/>
      <c r="L2326" s="345"/>
      <c r="M2326" s="345"/>
      <c r="N2326" s="343"/>
      <c r="O2326" s="343"/>
    </row>
    <row r="2327" spans="1:15" ht="12.75">
      <c r="A2327" s="342"/>
      <c r="B2327" s="342"/>
      <c r="C2327" s="342"/>
      <c r="D2327" s="334"/>
      <c r="E2327" s="343"/>
      <c r="F2327" s="345"/>
      <c r="G2327" s="345"/>
      <c r="H2327" s="343"/>
      <c r="I2327" s="345"/>
      <c r="J2327" s="345"/>
      <c r="K2327" s="343"/>
      <c r="L2327" s="345"/>
      <c r="M2327" s="345"/>
      <c r="N2327" s="343"/>
      <c r="O2327" s="343"/>
    </row>
    <row r="2328" spans="1:15" ht="12.75">
      <c r="A2328" s="342"/>
      <c r="B2328" s="342"/>
      <c r="C2328" s="342"/>
      <c r="D2328" s="334"/>
      <c r="E2328" s="343"/>
      <c r="F2328" s="345"/>
      <c r="G2328" s="345"/>
      <c r="H2328" s="343"/>
      <c r="I2328" s="345"/>
      <c r="J2328" s="345"/>
      <c r="K2328" s="343"/>
      <c r="L2328" s="345"/>
      <c r="M2328" s="345"/>
      <c r="N2328" s="343"/>
      <c r="O2328" s="343"/>
    </row>
    <row r="2329" spans="1:15" ht="12.75">
      <c r="A2329" s="342"/>
      <c r="B2329" s="342"/>
      <c r="C2329" s="342"/>
      <c r="D2329" s="334"/>
      <c r="E2329" s="343"/>
      <c r="F2329" s="345"/>
      <c r="G2329" s="345"/>
      <c r="H2329" s="343"/>
      <c r="I2329" s="345"/>
      <c r="J2329" s="345"/>
      <c r="K2329" s="343"/>
      <c r="L2329" s="345"/>
      <c r="M2329" s="345"/>
      <c r="N2329" s="343"/>
      <c r="O2329" s="343"/>
    </row>
    <row r="2330" spans="1:15" ht="12.75">
      <c r="A2330" s="342"/>
      <c r="B2330" s="342"/>
      <c r="C2330" s="342"/>
      <c r="D2330" s="334"/>
      <c r="E2330" s="343"/>
      <c r="F2330" s="345"/>
      <c r="G2330" s="345"/>
      <c r="H2330" s="343"/>
      <c r="I2330" s="345"/>
      <c r="J2330" s="345"/>
      <c r="K2330" s="343"/>
      <c r="L2330" s="345"/>
      <c r="M2330" s="345"/>
      <c r="N2330" s="343"/>
      <c r="O2330" s="343"/>
    </row>
    <row r="2331" spans="1:15" ht="12.75">
      <c r="A2331" s="373" t="s">
        <v>689</v>
      </c>
      <c r="B2331" s="373"/>
      <c r="C2331" s="373"/>
      <c r="D2331" s="373"/>
      <c r="E2331" s="373"/>
      <c r="F2331" s="373"/>
      <c r="G2331" s="373"/>
      <c r="H2331" s="373"/>
      <c r="I2331" s="373"/>
      <c r="J2331" s="373"/>
      <c r="K2331" s="373"/>
      <c r="L2331" s="373"/>
      <c r="M2331" s="373"/>
      <c r="N2331" s="373"/>
      <c r="O2331" s="373"/>
    </row>
    <row r="2332" spans="1:15" ht="12.75">
      <c r="A2332" s="358"/>
      <c r="B2332" s="344"/>
      <c r="C2332" s="344"/>
      <c r="D2332" s="344"/>
      <c r="E2332" s="344"/>
      <c r="F2332" s="344"/>
      <c r="G2332" s="344"/>
      <c r="H2332" s="344"/>
      <c r="I2332" s="344"/>
      <c r="J2332" s="344"/>
      <c r="K2332" s="344"/>
      <c r="L2332" s="344"/>
      <c r="M2332" s="344"/>
      <c r="N2332" s="344"/>
      <c r="O2332" s="344"/>
    </row>
    <row r="2333" spans="1:15" ht="52.5">
      <c r="A2333" s="276" t="s">
        <v>43</v>
      </c>
      <c r="B2333" s="276" t="s">
        <v>44</v>
      </c>
      <c r="C2333" s="367" t="s">
        <v>45</v>
      </c>
      <c r="D2333" s="368"/>
      <c r="E2333" s="368"/>
      <c r="F2333" s="368"/>
      <c r="G2333" s="368"/>
      <c r="H2333" s="368"/>
      <c r="I2333" s="368"/>
      <c r="J2333" s="368"/>
      <c r="K2333" s="368"/>
      <c r="L2333" s="368"/>
      <c r="M2333" s="368"/>
      <c r="N2333" s="369"/>
      <c r="O2333" s="130" t="s">
        <v>46</v>
      </c>
    </row>
    <row r="2334" spans="1:15" ht="12.75">
      <c r="A2334" s="277"/>
      <c r="B2334" s="277"/>
      <c r="C2334" s="367" t="s">
        <v>47</v>
      </c>
      <c r="D2334" s="368"/>
      <c r="E2334" s="368"/>
      <c r="F2334" s="367" t="s">
        <v>48</v>
      </c>
      <c r="G2334" s="368"/>
      <c r="H2334" s="368"/>
      <c r="I2334" s="367" t="s">
        <v>49</v>
      </c>
      <c r="J2334" s="368"/>
      <c r="K2334" s="368"/>
      <c r="L2334" s="367" t="s">
        <v>50</v>
      </c>
      <c r="M2334" s="368"/>
      <c r="N2334" s="369"/>
      <c r="O2334" s="130"/>
    </row>
    <row r="2335" spans="1:15" ht="21">
      <c r="A2335" s="278"/>
      <c r="B2335" s="278"/>
      <c r="C2335" s="277" t="s">
        <v>51</v>
      </c>
      <c r="D2335" s="277" t="s">
        <v>52</v>
      </c>
      <c r="E2335" s="277" t="s">
        <v>53</v>
      </c>
      <c r="F2335" s="277" t="s">
        <v>51</v>
      </c>
      <c r="G2335" s="277" t="s">
        <v>54</v>
      </c>
      <c r="H2335" s="277" t="s">
        <v>53</v>
      </c>
      <c r="I2335" s="277" t="s">
        <v>51</v>
      </c>
      <c r="J2335" s="277" t="s">
        <v>54</v>
      </c>
      <c r="K2335" s="277" t="s">
        <v>53</v>
      </c>
      <c r="L2335" s="130" t="s">
        <v>51</v>
      </c>
      <c r="M2335" s="130" t="s">
        <v>54</v>
      </c>
      <c r="N2335" s="130" t="s">
        <v>53</v>
      </c>
      <c r="O2335" s="132"/>
    </row>
    <row r="2336" spans="1:15" ht="12.75">
      <c r="A2336" s="359" t="s">
        <v>55</v>
      </c>
      <c r="B2336" s="360"/>
      <c r="C2336" s="360"/>
      <c r="D2336" s="360"/>
      <c r="E2336" s="360"/>
      <c r="F2336" s="360"/>
      <c r="G2336" s="360"/>
      <c r="H2336" s="360"/>
      <c r="I2336" s="360"/>
      <c r="J2336" s="360"/>
      <c r="K2336" s="360"/>
      <c r="L2336" s="360"/>
      <c r="M2336" s="360"/>
      <c r="N2336" s="360"/>
      <c r="O2336" s="361"/>
    </row>
    <row r="2337" spans="1:15" ht="12.75">
      <c r="A2337" s="349" t="s">
        <v>56</v>
      </c>
      <c r="B2337" s="350"/>
      <c r="C2337" s="350"/>
      <c r="D2337" s="350"/>
      <c r="E2337" s="350"/>
      <c r="F2337" s="350"/>
      <c r="G2337" s="350"/>
      <c r="H2337" s="350"/>
      <c r="I2337" s="350"/>
      <c r="J2337" s="350"/>
      <c r="K2337" s="350"/>
      <c r="L2337" s="350"/>
      <c r="M2337" s="350"/>
      <c r="N2337" s="350"/>
      <c r="O2337" s="351"/>
    </row>
    <row r="2338" spans="1:15" ht="12.75">
      <c r="A2338" s="279"/>
      <c r="B2338" s="280"/>
      <c r="C2338" s="104"/>
      <c r="D2338" s="104"/>
      <c r="E2338" s="281"/>
      <c r="F2338" s="104"/>
      <c r="G2338" s="104"/>
      <c r="H2338" s="282"/>
      <c r="I2338" s="158"/>
      <c r="J2338" s="158"/>
      <c r="K2338" s="282"/>
      <c r="L2338" s="283"/>
      <c r="M2338" s="283"/>
      <c r="N2338" s="284"/>
      <c r="O2338" s="284"/>
    </row>
    <row r="2339" spans="1:15" ht="12.75">
      <c r="A2339" s="285" t="s">
        <v>545</v>
      </c>
      <c r="B2339" s="285"/>
      <c r="C2339" s="157"/>
      <c r="D2339" s="157"/>
      <c r="E2339" s="286">
        <v>16.1</v>
      </c>
      <c r="F2339" s="157"/>
      <c r="G2339" s="157"/>
      <c r="H2339" s="286">
        <v>17</v>
      </c>
      <c r="I2339" s="157"/>
      <c r="J2339" s="157"/>
      <c r="K2339" s="286">
        <v>17</v>
      </c>
      <c r="L2339" s="287"/>
      <c r="M2339" s="287"/>
      <c r="N2339" s="286">
        <v>16.1</v>
      </c>
      <c r="O2339" s="288">
        <f>SUM(E2339,H2339,K2339,N2339)</f>
        <v>66.2</v>
      </c>
    </row>
    <row r="2340" spans="1:15" ht="12.75">
      <c r="A2340" s="285"/>
      <c r="B2340" s="285"/>
      <c r="C2340" s="157"/>
      <c r="D2340" s="157"/>
      <c r="E2340" s="286"/>
      <c r="F2340" s="157"/>
      <c r="G2340" s="157"/>
      <c r="H2340" s="286"/>
      <c r="I2340" s="157"/>
      <c r="J2340" s="157"/>
      <c r="K2340" s="286"/>
      <c r="L2340" s="289"/>
      <c r="M2340" s="289"/>
      <c r="N2340" s="286"/>
      <c r="O2340" s="332"/>
    </row>
    <row r="2341" spans="1:15" ht="22.5">
      <c r="A2341" s="290" t="s">
        <v>57</v>
      </c>
      <c r="B2341" s="291" t="s">
        <v>58</v>
      </c>
      <c r="C2341" s="159">
        <v>50</v>
      </c>
      <c r="D2341" s="159">
        <v>170</v>
      </c>
      <c r="E2341" s="292">
        <f>(C2341*D2341)/1000</f>
        <v>8.5</v>
      </c>
      <c r="F2341" s="159">
        <v>50</v>
      </c>
      <c r="G2341" s="159">
        <v>170</v>
      </c>
      <c r="H2341" s="292">
        <f>(F2341*G2341)/1000</f>
        <v>8.5</v>
      </c>
      <c r="I2341" s="159">
        <v>50</v>
      </c>
      <c r="J2341" s="159">
        <v>170</v>
      </c>
      <c r="K2341" s="292">
        <f>(I2341*J2341)/1000</f>
        <v>8.5</v>
      </c>
      <c r="L2341" s="293">
        <v>50</v>
      </c>
      <c r="M2341" s="293">
        <v>170</v>
      </c>
      <c r="N2341" s="292">
        <f>(L2341*M2341)/1000</f>
        <v>8.5</v>
      </c>
      <c r="O2341" s="288">
        <f>SUM(E2341,H2341,K2341,N2341)</f>
        <v>34</v>
      </c>
    </row>
    <row r="2342" spans="1:15" ht="12.75">
      <c r="A2342" s="290"/>
      <c r="B2342" s="291"/>
      <c r="C2342" s="159"/>
      <c r="D2342" s="159"/>
      <c r="E2342" s="281"/>
      <c r="F2342" s="159"/>
      <c r="G2342" s="159"/>
      <c r="H2342" s="281"/>
      <c r="I2342" s="159"/>
      <c r="J2342" s="159"/>
      <c r="K2342" s="281"/>
      <c r="L2342" s="293"/>
      <c r="M2342" s="293"/>
      <c r="N2342" s="281"/>
      <c r="O2342" s="288"/>
    </row>
    <row r="2343" spans="1:15" ht="12.75">
      <c r="A2343" s="279" t="s">
        <v>546</v>
      </c>
      <c r="B2343" s="291" t="s">
        <v>58</v>
      </c>
      <c r="C2343" s="158">
        <v>10</v>
      </c>
      <c r="D2343" s="158">
        <v>34</v>
      </c>
      <c r="E2343" s="292">
        <f aca="true" t="shared" si="276" ref="E2343:E2349">(C2343*D2343)/1000</f>
        <v>0.34</v>
      </c>
      <c r="F2343" s="158">
        <v>10</v>
      </c>
      <c r="G2343" s="158">
        <v>30</v>
      </c>
      <c r="H2343" s="292">
        <f aca="true" t="shared" si="277" ref="H2343:H2349">(F2343*G2343)/1000</f>
        <v>0.3</v>
      </c>
      <c r="I2343" s="158">
        <v>10</v>
      </c>
      <c r="J2343" s="158">
        <v>20</v>
      </c>
      <c r="K2343" s="292">
        <f aca="true" t="shared" si="278" ref="K2343:K2349">(I2343*J2343)/1000</f>
        <v>0.2</v>
      </c>
      <c r="L2343" s="158">
        <v>10</v>
      </c>
      <c r="M2343" s="158">
        <v>25</v>
      </c>
      <c r="N2343" s="292">
        <f aca="true" t="shared" si="279" ref="N2343:N2349">(L2343*M2343)/1000</f>
        <v>0.25</v>
      </c>
      <c r="O2343" s="288">
        <f aca="true" t="shared" si="280" ref="O2343:O2349">SUM(E2343,H2343,K2343,N2343)</f>
        <v>1.09</v>
      </c>
    </row>
    <row r="2344" spans="1:15" ht="12.75">
      <c r="A2344" s="279" t="s">
        <v>547</v>
      </c>
      <c r="B2344" s="291" t="s">
        <v>58</v>
      </c>
      <c r="C2344" s="158">
        <v>10</v>
      </c>
      <c r="D2344" s="158">
        <v>40</v>
      </c>
      <c r="E2344" s="292">
        <f t="shared" si="276"/>
        <v>0.4</v>
      </c>
      <c r="F2344" s="158">
        <v>12</v>
      </c>
      <c r="G2344" s="158">
        <v>30</v>
      </c>
      <c r="H2344" s="292">
        <f t="shared" si="277"/>
        <v>0.36</v>
      </c>
      <c r="I2344" s="158">
        <v>12</v>
      </c>
      <c r="J2344" s="158">
        <v>25</v>
      </c>
      <c r="K2344" s="292">
        <f t="shared" si="278"/>
        <v>0.3</v>
      </c>
      <c r="L2344" s="158">
        <v>12</v>
      </c>
      <c r="M2344" s="158">
        <v>27</v>
      </c>
      <c r="N2344" s="292">
        <f t="shared" si="279"/>
        <v>0.324</v>
      </c>
      <c r="O2344" s="288">
        <f t="shared" si="280"/>
        <v>1.3840000000000001</v>
      </c>
    </row>
    <row r="2345" spans="1:15" ht="12.75">
      <c r="A2345" s="279" t="s">
        <v>548</v>
      </c>
      <c r="B2345" s="291" t="s">
        <v>58</v>
      </c>
      <c r="C2345" s="158">
        <v>10</v>
      </c>
      <c r="D2345" s="158">
        <v>25</v>
      </c>
      <c r="E2345" s="292">
        <f t="shared" si="276"/>
        <v>0.25</v>
      </c>
      <c r="F2345" s="158">
        <v>10</v>
      </c>
      <c r="G2345" s="158">
        <v>20</v>
      </c>
      <c r="H2345" s="292">
        <f t="shared" si="277"/>
        <v>0.2</v>
      </c>
      <c r="I2345" s="158">
        <v>10</v>
      </c>
      <c r="J2345" s="158">
        <v>15</v>
      </c>
      <c r="K2345" s="292">
        <f t="shared" si="278"/>
        <v>0.15</v>
      </c>
      <c r="L2345" s="158">
        <v>10</v>
      </c>
      <c r="M2345" s="158">
        <v>20</v>
      </c>
      <c r="N2345" s="292">
        <f t="shared" si="279"/>
        <v>0.2</v>
      </c>
      <c r="O2345" s="288">
        <f t="shared" si="280"/>
        <v>0.8</v>
      </c>
    </row>
    <row r="2346" spans="1:15" ht="12.75">
      <c r="A2346" s="279" t="s">
        <v>549</v>
      </c>
      <c r="B2346" s="291" t="s">
        <v>58</v>
      </c>
      <c r="C2346" s="158">
        <v>25</v>
      </c>
      <c r="D2346" s="158">
        <v>30</v>
      </c>
      <c r="E2346" s="292">
        <f t="shared" si="276"/>
        <v>0.75</v>
      </c>
      <c r="F2346" s="158">
        <v>25</v>
      </c>
      <c r="G2346" s="158">
        <v>25</v>
      </c>
      <c r="H2346" s="292">
        <f t="shared" si="277"/>
        <v>0.625</v>
      </c>
      <c r="I2346" s="158">
        <v>25</v>
      </c>
      <c r="J2346" s="158">
        <v>15</v>
      </c>
      <c r="K2346" s="292">
        <f t="shared" si="278"/>
        <v>0.375</v>
      </c>
      <c r="L2346" s="158">
        <v>25</v>
      </c>
      <c r="M2346" s="158">
        <v>25</v>
      </c>
      <c r="N2346" s="292">
        <f t="shared" si="279"/>
        <v>0.625</v>
      </c>
      <c r="O2346" s="288">
        <f t="shared" si="280"/>
        <v>2.375</v>
      </c>
    </row>
    <row r="2347" spans="1:15" ht="12.75">
      <c r="A2347" s="279" t="s">
        <v>550</v>
      </c>
      <c r="B2347" s="291" t="s">
        <v>58</v>
      </c>
      <c r="C2347" s="158">
        <v>65</v>
      </c>
      <c r="D2347" s="158">
        <v>30</v>
      </c>
      <c r="E2347" s="292">
        <f t="shared" si="276"/>
        <v>1.95</v>
      </c>
      <c r="F2347" s="158">
        <v>65</v>
      </c>
      <c r="G2347" s="158">
        <v>30</v>
      </c>
      <c r="H2347" s="292">
        <f t="shared" si="277"/>
        <v>1.95</v>
      </c>
      <c r="I2347" s="158">
        <v>65</v>
      </c>
      <c r="J2347" s="158">
        <v>20</v>
      </c>
      <c r="K2347" s="292">
        <f t="shared" si="278"/>
        <v>1.3</v>
      </c>
      <c r="L2347" s="158">
        <v>65</v>
      </c>
      <c r="M2347" s="158">
        <v>25</v>
      </c>
      <c r="N2347" s="292">
        <f t="shared" si="279"/>
        <v>1.625</v>
      </c>
      <c r="O2347" s="288">
        <f t="shared" si="280"/>
        <v>6.825</v>
      </c>
    </row>
    <row r="2348" spans="1:15" ht="12.75">
      <c r="A2348" s="279" t="s">
        <v>551</v>
      </c>
      <c r="B2348" s="291" t="s">
        <v>58</v>
      </c>
      <c r="C2348" s="158">
        <v>5</v>
      </c>
      <c r="D2348" s="158">
        <v>70</v>
      </c>
      <c r="E2348" s="292">
        <f t="shared" si="276"/>
        <v>0.35</v>
      </c>
      <c r="F2348" s="158">
        <v>5</v>
      </c>
      <c r="G2348" s="158">
        <v>100</v>
      </c>
      <c r="H2348" s="292">
        <f t="shared" si="277"/>
        <v>0.5</v>
      </c>
      <c r="I2348" s="158">
        <v>5</v>
      </c>
      <c r="J2348" s="158">
        <v>50</v>
      </c>
      <c r="K2348" s="292">
        <f t="shared" si="278"/>
        <v>0.25</v>
      </c>
      <c r="L2348" s="158">
        <v>5</v>
      </c>
      <c r="M2348" s="158">
        <v>70</v>
      </c>
      <c r="N2348" s="292">
        <f t="shared" si="279"/>
        <v>0.35</v>
      </c>
      <c r="O2348" s="288">
        <f t="shared" si="280"/>
        <v>1.4500000000000002</v>
      </c>
    </row>
    <row r="2349" spans="1:15" ht="12.75">
      <c r="A2349" s="279" t="s">
        <v>552</v>
      </c>
      <c r="B2349" s="291" t="s">
        <v>58</v>
      </c>
      <c r="C2349" s="158">
        <v>5</v>
      </c>
      <c r="D2349" s="158">
        <v>70</v>
      </c>
      <c r="E2349" s="292">
        <f t="shared" si="276"/>
        <v>0.35</v>
      </c>
      <c r="F2349" s="158">
        <v>5</v>
      </c>
      <c r="G2349" s="158">
        <v>100</v>
      </c>
      <c r="H2349" s="292">
        <f t="shared" si="277"/>
        <v>0.5</v>
      </c>
      <c r="I2349" s="158">
        <v>5</v>
      </c>
      <c r="J2349" s="158">
        <v>50</v>
      </c>
      <c r="K2349" s="292">
        <f t="shared" si="278"/>
        <v>0.25</v>
      </c>
      <c r="L2349" s="158">
        <v>5</v>
      </c>
      <c r="M2349" s="158">
        <v>70</v>
      </c>
      <c r="N2349" s="292">
        <f t="shared" si="279"/>
        <v>0.35</v>
      </c>
      <c r="O2349" s="288">
        <f t="shared" si="280"/>
        <v>1.4500000000000002</v>
      </c>
    </row>
    <row r="2350" spans="1:15" ht="12.75">
      <c r="A2350" s="279"/>
      <c r="B2350" s="291"/>
      <c r="C2350" s="16"/>
      <c r="D2350" s="16"/>
      <c r="E2350" s="281"/>
      <c r="F2350" s="16"/>
      <c r="G2350" s="16"/>
      <c r="H2350" s="281"/>
      <c r="I2350" s="16"/>
      <c r="J2350" s="16"/>
      <c r="K2350" s="281"/>
      <c r="L2350" s="16"/>
      <c r="M2350" s="16"/>
      <c r="N2350" s="281"/>
      <c r="O2350" s="288"/>
    </row>
    <row r="2351" spans="1:15" ht="12.75">
      <c r="A2351" s="285" t="s">
        <v>553</v>
      </c>
      <c r="B2351" s="157"/>
      <c r="C2351" s="157"/>
      <c r="D2351" s="157"/>
      <c r="E2351" s="286">
        <f>SUM(E2343:E2349)</f>
        <v>4.39</v>
      </c>
      <c r="F2351" s="157"/>
      <c r="G2351" s="157"/>
      <c r="H2351" s="286">
        <f>SUM(H2343:H2349)</f>
        <v>4.435</v>
      </c>
      <c r="I2351" s="157"/>
      <c r="J2351" s="157"/>
      <c r="K2351" s="286">
        <f>SUM(K2343:K2349)</f>
        <v>2.825</v>
      </c>
      <c r="L2351" s="157"/>
      <c r="M2351" s="157"/>
      <c r="N2351" s="286">
        <f>SUM(N2343:N2349)</f>
        <v>3.724</v>
      </c>
      <c r="O2351" s="288">
        <f>SUM(E2351,H2351,K2351,N2351)</f>
        <v>15.373999999999999</v>
      </c>
    </row>
    <row r="2352" spans="1:15" ht="12.75">
      <c r="A2352" s="285"/>
      <c r="B2352" s="157"/>
      <c r="C2352" s="157"/>
      <c r="D2352" s="157"/>
      <c r="E2352" s="285"/>
      <c r="F2352" s="157"/>
      <c r="G2352" s="157"/>
      <c r="H2352" s="285"/>
      <c r="I2352" s="157"/>
      <c r="J2352" s="157"/>
      <c r="K2352" s="285"/>
      <c r="L2352" s="157"/>
      <c r="M2352" s="157"/>
      <c r="N2352" s="285"/>
      <c r="O2352" s="294"/>
    </row>
    <row r="2353" spans="1:15" ht="12.75">
      <c r="A2353" s="296" t="s">
        <v>59</v>
      </c>
      <c r="B2353" s="167" t="s">
        <v>169</v>
      </c>
      <c r="C2353" s="297">
        <v>240</v>
      </c>
      <c r="D2353" s="297">
        <v>30</v>
      </c>
      <c r="E2353" s="292">
        <f>(C2353*D2353)/1000</f>
        <v>7.2</v>
      </c>
      <c r="F2353" s="297">
        <v>240</v>
      </c>
      <c r="G2353" s="297">
        <v>30</v>
      </c>
      <c r="H2353" s="292">
        <f>(F2353*G2353)/1000</f>
        <v>7.2</v>
      </c>
      <c r="I2353" s="297">
        <v>240</v>
      </c>
      <c r="J2353" s="297">
        <v>30</v>
      </c>
      <c r="K2353" s="292">
        <f>(I2353*J2353)/1000</f>
        <v>7.2</v>
      </c>
      <c r="L2353" s="298">
        <v>240</v>
      </c>
      <c r="M2353" s="299">
        <v>30</v>
      </c>
      <c r="N2353" s="292">
        <f>(L2353*M2353)/1000</f>
        <v>7.2</v>
      </c>
      <c r="O2353" s="288">
        <f>SUM(E2353,H2353,K2353,N2353)</f>
        <v>28.8</v>
      </c>
    </row>
    <row r="2354" spans="1:15" ht="12.75">
      <c r="A2354" s="296"/>
      <c r="B2354" s="167"/>
      <c r="C2354" s="52"/>
      <c r="D2354" s="52"/>
      <c r="E2354" s="281"/>
      <c r="F2354" s="52"/>
      <c r="G2354" s="52"/>
      <c r="H2354" s="281"/>
      <c r="I2354" s="52"/>
      <c r="J2354" s="52"/>
      <c r="K2354" s="281"/>
      <c r="L2354" s="155"/>
      <c r="M2354" s="155"/>
      <c r="N2354" s="300"/>
      <c r="O2354" s="301"/>
    </row>
    <row r="2355" spans="1:15" ht="21">
      <c r="A2355" s="167" t="s">
        <v>60</v>
      </c>
      <c r="B2355" s="167"/>
      <c r="C2355" s="52"/>
      <c r="D2355" s="52"/>
      <c r="E2355" s="302">
        <v>1</v>
      </c>
      <c r="F2355" s="303"/>
      <c r="G2355" s="303"/>
      <c r="H2355" s="302">
        <v>1</v>
      </c>
      <c r="I2355" s="303"/>
      <c r="J2355" s="303"/>
      <c r="K2355" s="302">
        <v>1</v>
      </c>
      <c r="L2355" s="304"/>
      <c r="M2355" s="304"/>
      <c r="N2355" s="304">
        <v>1</v>
      </c>
      <c r="O2355" s="305">
        <f>SUM(E2355,H2355,K2355,N2355)</f>
        <v>4</v>
      </c>
    </row>
    <row r="2356" spans="1:15" ht="12.75">
      <c r="A2356" s="362" t="s">
        <v>61</v>
      </c>
      <c r="B2356" s="363"/>
      <c r="C2356" s="363"/>
      <c r="D2356" s="364"/>
      <c r="E2356" s="158"/>
      <c r="F2356" s="158"/>
      <c r="G2356" s="158"/>
      <c r="H2356" s="158"/>
      <c r="I2356" s="158"/>
      <c r="J2356" s="158"/>
      <c r="K2356" s="158"/>
      <c r="L2356" s="158"/>
      <c r="M2356" s="158"/>
      <c r="N2356" s="158"/>
      <c r="O2356" s="158"/>
    </row>
    <row r="2357" spans="1:15" ht="22.5">
      <c r="A2357" s="52" t="s">
        <v>62</v>
      </c>
      <c r="B2357" s="167" t="s">
        <v>63</v>
      </c>
      <c r="C2357" s="297">
        <v>54.05</v>
      </c>
      <c r="D2357" s="297">
        <v>4.38</v>
      </c>
      <c r="E2357" s="302">
        <f>C2357*D2357</f>
        <v>236.73899999999998</v>
      </c>
      <c r="F2357" s="297">
        <v>36.04</v>
      </c>
      <c r="G2357" s="297">
        <v>4.38</v>
      </c>
      <c r="H2357" s="302">
        <f>F2357*G2357</f>
        <v>157.8552</v>
      </c>
      <c r="I2357" s="297">
        <v>21.58</v>
      </c>
      <c r="J2357" s="297">
        <v>4.38</v>
      </c>
      <c r="K2357" s="302">
        <f>I2357*J2357</f>
        <v>94.5204</v>
      </c>
      <c r="L2357" s="307">
        <v>68.51</v>
      </c>
      <c r="M2357" s="303">
        <v>4.38</v>
      </c>
      <c r="N2357" s="302">
        <f>L2357*M2357</f>
        <v>300.0738</v>
      </c>
      <c r="O2357" s="308">
        <f>E2357+H2357+K2357+N2357</f>
        <v>789.1884</v>
      </c>
    </row>
    <row r="2358" spans="1:15" ht="22.5">
      <c r="A2358" s="52" t="s">
        <v>64</v>
      </c>
      <c r="B2358" s="167" t="s">
        <v>65</v>
      </c>
      <c r="C2358" s="297"/>
      <c r="D2358" s="297"/>
      <c r="E2358" s="302">
        <f>C2358*D2358</f>
        <v>0</v>
      </c>
      <c r="F2358" s="297"/>
      <c r="G2358" s="297"/>
      <c r="H2358" s="302">
        <f>F2358*G2358</f>
        <v>0</v>
      </c>
      <c r="I2358" s="297"/>
      <c r="J2358" s="297"/>
      <c r="K2358" s="302">
        <f>I2358*J2358</f>
        <v>0</v>
      </c>
      <c r="L2358" s="307"/>
      <c r="M2358" s="303"/>
      <c r="N2358" s="302">
        <f>L2358*M2358</f>
        <v>0</v>
      </c>
      <c r="O2358" s="308">
        <f>E2358+H2358+K2358+N2358</f>
        <v>0</v>
      </c>
    </row>
    <row r="2359" spans="1:15" ht="45">
      <c r="A2359" s="52" t="s">
        <v>66</v>
      </c>
      <c r="B2359" s="167" t="s">
        <v>65</v>
      </c>
      <c r="C2359" s="297"/>
      <c r="D2359" s="297"/>
      <c r="E2359" s="302">
        <f>C2359*D2359</f>
        <v>0</v>
      </c>
      <c r="F2359" s="297"/>
      <c r="G2359" s="297"/>
      <c r="H2359" s="302">
        <f>F2359*G2359</f>
        <v>0</v>
      </c>
      <c r="I2359" s="297"/>
      <c r="J2359" s="297"/>
      <c r="K2359" s="302">
        <f>I2359*J2359</f>
        <v>0</v>
      </c>
      <c r="L2359" s="307"/>
      <c r="M2359" s="303"/>
      <c r="N2359" s="302">
        <f>L2359*M2359</f>
        <v>0</v>
      </c>
      <c r="O2359" s="308">
        <f>E2359+H2359+K2359+N2359</f>
        <v>0</v>
      </c>
    </row>
    <row r="2360" spans="1:15" ht="22.5">
      <c r="A2360" s="52" t="s">
        <v>67</v>
      </c>
      <c r="B2360" s="167" t="s">
        <v>32</v>
      </c>
      <c r="C2360" s="297">
        <v>104.555</v>
      </c>
      <c r="D2360" s="297">
        <v>0.03</v>
      </c>
      <c r="E2360" s="302">
        <f>C2360*D2360</f>
        <v>3.13665</v>
      </c>
      <c r="F2360" s="297">
        <v>104.555</v>
      </c>
      <c r="G2360" s="297">
        <v>0.03</v>
      </c>
      <c r="H2360" s="302">
        <f>F2360*G2360</f>
        <v>3.13665</v>
      </c>
      <c r="I2360" s="297">
        <v>104.555</v>
      </c>
      <c r="J2360" s="297">
        <v>0.029</v>
      </c>
      <c r="K2360" s="302">
        <f>I2360*J2360</f>
        <v>3.0320950000000004</v>
      </c>
      <c r="L2360" s="297">
        <v>104.555</v>
      </c>
      <c r="M2360" s="297">
        <v>0.03</v>
      </c>
      <c r="N2360" s="302">
        <f>L2360*M2360</f>
        <v>3.13665</v>
      </c>
      <c r="O2360" s="308">
        <f>E2360+H2360+K2360+N2360</f>
        <v>12.442045</v>
      </c>
    </row>
    <row r="2361" spans="1:15" ht="22.5">
      <c r="A2361" s="52" t="s">
        <v>68</v>
      </c>
      <c r="B2361" s="167" t="s">
        <v>32</v>
      </c>
      <c r="C2361" s="297"/>
      <c r="D2361" s="297"/>
      <c r="E2361" s="302">
        <f>C2361*D2361</f>
        <v>0</v>
      </c>
      <c r="F2361" s="297"/>
      <c r="G2361" s="297"/>
      <c r="H2361" s="302">
        <f>F2361*G2361</f>
        <v>0</v>
      </c>
      <c r="I2361" s="297"/>
      <c r="J2361" s="297"/>
      <c r="K2361" s="302">
        <f>I2361*J2361</f>
        <v>0</v>
      </c>
      <c r="L2361" s="307"/>
      <c r="M2361" s="303"/>
      <c r="N2361" s="302">
        <f>L2361*M2361</f>
        <v>0</v>
      </c>
      <c r="O2361" s="308">
        <f>E2361+H2361+K2361+N2361</f>
        <v>0</v>
      </c>
    </row>
    <row r="2362" spans="1:15" ht="52.5">
      <c r="A2362" s="291" t="s">
        <v>69</v>
      </c>
      <c r="B2362" s="309" t="s">
        <v>1</v>
      </c>
      <c r="C2362" s="157"/>
      <c r="D2362" s="157"/>
      <c r="E2362" s="286">
        <f>E2357+E2358+E2359+E2360+E2361</f>
        <v>239.87564999999998</v>
      </c>
      <c r="F2362" s="286"/>
      <c r="G2362" s="286"/>
      <c r="H2362" s="286">
        <f>H2357+H2358+H2359+H2360+H2361</f>
        <v>160.99185</v>
      </c>
      <c r="I2362" s="286"/>
      <c r="J2362" s="286"/>
      <c r="K2362" s="286">
        <f>K2357+K2358+K2359+K2360+K2361</f>
        <v>97.552495</v>
      </c>
      <c r="L2362" s="286"/>
      <c r="M2362" s="286"/>
      <c r="N2362" s="286">
        <f>N2357+N2358+N2359+N2360+N2361</f>
        <v>303.21045</v>
      </c>
      <c r="O2362" s="286">
        <f>O2357+O2358+O2359+O2360+O2361</f>
        <v>801.630445</v>
      </c>
    </row>
    <row r="2363" spans="1:15" ht="12.75">
      <c r="A2363" s="352" t="s">
        <v>554</v>
      </c>
      <c r="B2363" s="365"/>
      <c r="C2363" s="365"/>
      <c r="D2363" s="365"/>
      <c r="E2363" s="365"/>
      <c r="F2363" s="365"/>
      <c r="G2363" s="365"/>
      <c r="H2363" s="365"/>
      <c r="I2363" s="365"/>
      <c r="J2363" s="365"/>
      <c r="K2363" s="365"/>
      <c r="L2363" s="365"/>
      <c r="M2363" s="365"/>
      <c r="N2363" s="365"/>
      <c r="O2363" s="366"/>
    </row>
    <row r="2364" spans="1:15" ht="12.75">
      <c r="A2364" s="167"/>
      <c r="B2364" s="167"/>
      <c r="C2364" s="167"/>
      <c r="D2364" s="167"/>
      <c r="E2364" s="310"/>
      <c r="F2364" s="167"/>
      <c r="G2364" s="167"/>
      <c r="H2364" s="167"/>
      <c r="I2364" s="167"/>
      <c r="J2364" s="167"/>
      <c r="K2364" s="310"/>
      <c r="L2364" s="310"/>
      <c r="M2364" s="310"/>
      <c r="N2364" s="310"/>
      <c r="O2364" s="311"/>
    </row>
    <row r="2365" spans="1:15" ht="21">
      <c r="A2365" s="167" t="s">
        <v>684</v>
      </c>
      <c r="B2365" s="167" t="s">
        <v>561</v>
      </c>
      <c r="C2365" s="52"/>
      <c r="D2365" s="52"/>
      <c r="E2365" s="302">
        <v>65</v>
      </c>
      <c r="F2365" s="52"/>
      <c r="G2365" s="52"/>
      <c r="H2365" s="52"/>
      <c r="I2365" s="52"/>
      <c r="J2365" s="52"/>
      <c r="K2365" s="52"/>
      <c r="L2365" s="52"/>
      <c r="M2365" s="52"/>
      <c r="N2365" s="52"/>
      <c r="O2365" s="316">
        <v>65</v>
      </c>
    </row>
    <row r="2366" spans="1:15" ht="12.75">
      <c r="A2366" s="167"/>
      <c r="B2366" s="167"/>
      <c r="C2366" s="52"/>
      <c r="D2366" s="52"/>
      <c r="E2366" s="302"/>
      <c r="F2366" s="52"/>
      <c r="G2366" s="52"/>
      <c r="H2366" s="52"/>
      <c r="I2366" s="52"/>
      <c r="J2366" s="52"/>
      <c r="K2366" s="52"/>
      <c r="L2366" s="52"/>
      <c r="M2366" s="52"/>
      <c r="N2366" s="52"/>
      <c r="O2366" s="316"/>
    </row>
    <row r="2367" spans="1:15" ht="21">
      <c r="A2367" s="167" t="s">
        <v>562</v>
      </c>
      <c r="B2367" s="167"/>
      <c r="C2367" s="167"/>
      <c r="D2367" s="167"/>
      <c r="E2367" s="310"/>
      <c r="F2367" s="167"/>
      <c r="G2367" s="167"/>
      <c r="H2367" s="310"/>
      <c r="I2367" s="167"/>
      <c r="J2367" s="167"/>
      <c r="K2367" s="310"/>
      <c r="L2367" s="310"/>
      <c r="M2367" s="310"/>
      <c r="N2367" s="310"/>
      <c r="O2367" s="157"/>
    </row>
    <row r="2368" spans="1:15" ht="12.75">
      <c r="A2368" s="52" t="s">
        <v>563</v>
      </c>
      <c r="B2368" s="167" t="s">
        <v>333</v>
      </c>
      <c r="C2368" s="167"/>
      <c r="D2368" s="167"/>
      <c r="E2368" s="310"/>
      <c r="F2368" s="52"/>
      <c r="G2368" s="52"/>
      <c r="H2368" s="292"/>
      <c r="I2368" s="52"/>
      <c r="J2368" s="52"/>
      <c r="K2368" s="292"/>
      <c r="L2368" s="298">
        <v>60</v>
      </c>
      <c r="M2368" s="298">
        <v>80</v>
      </c>
      <c r="N2368" s="292">
        <f>(L2368*M2368)/1000</f>
        <v>4.8</v>
      </c>
      <c r="O2368" s="308">
        <f aca="true" t="shared" si="281" ref="O2368:O2373">E2368+H2368+K2368+N2368</f>
        <v>4.8</v>
      </c>
    </row>
    <row r="2369" spans="1:15" ht="12.75">
      <c r="A2369" s="52" t="s">
        <v>565</v>
      </c>
      <c r="B2369" s="167" t="s">
        <v>333</v>
      </c>
      <c r="C2369" s="167"/>
      <c r="D2369" s="167"/>
      <c r="E2369" s="310"/>
      <c r="F2369" s="52"/>
      <c r="G2369" s="52"/>
      <c r="H2369" s="292"/>
      <c r="I2369" s="52"/>
      <c r="J2369" s="52"/>
      <c r="K2369" s="164"/>
      <c r="L2369" s="298">
        <v>20</v>
      </c>
      <c r="M2369" s="298">
        <v>100</v>
      </c>
      <c r="N2369" s="292">
        <f>(L2369*M2369)/1000</f>
        <v>2</v>
      </c>
      <c r="O2369" s="308">
        <f t="shared" si="281"/>
        <v>2</v>
      </c>
    </row>
    <row r="2370" spans="1:15" ht="12.75">
      <c r="A2370" s="52" t="s">
        <v>566</v>
      </c>
      <c r="B2370" s="167" t="s">
        <v>365</v>
      </c>
      <c r="C2370" s="167"/>
      <c r="D2370" s="167"/>
      <c r="E2370" s="310"/>
      <c r="F2370" s="52"/>
      <c r="G2370" s="52"/>
      <c r="H2370" s="160"/>
      <c r="I2370" s="52"/>
      <c r="J2370" s="52"/>
      <c r="K2370" s="164"/>
      <c r="L2370" s="298">
        <v>5</v>
      </c>
      <c r="M2370" s="298">
        <v>250</v>
      </c>
      <c r="N2370" s="292">
        <f>(L2370*M2370)/1000</f>
        <v>1.25</v>
      </c>
      <c r="O2370" s="308">
        <f t="shared" si="281"/>
        <v>1.25</v>
      </c>
    </row>
    <row r="2371" spans="1:15" ht="12.75">
      <c r="A2371" s="52" t="s">
        <v>567</v>
      </c>
      <c r="B2371" s="167" t="s">
        <v>333</v>
      </c>
      <c r="C2371" s="167"/>
      <c r="D2371" s="167"/>
      <c r="E2371" s="310"/>
      <c r="F2371" s="52"/>
      <c r="G2371" s="52"/>
      <c r="H2371" s="160"/>
      <c r="I2371" s="52"/>
      <c r="J2371" s="52"/>
      <c r="K2371" s="160"/>
      <c r="L2371" s="298">
        <v>300</v>
      </c>
      <c r="M2371" s="298">
        <v>5</v>
      </c>
      <c r="N2371" s="292">
        <f>(L2371*M2371)/1000</f>
        <v>1.5</v>
      </c>
      <c r="O2371" s="308">
        <f t="shared" si="281"/>
        <v>1.5</v>
      </c>
    </row>
    <row r="2372" spans="1:15" ht="12.75">
      <c r="A2372" s="52" t="s">
        <v>192</v>
      </c>
      <c r="B2372" s="167" t="s">
        <v>193</v>
      </c>
      <c r="C2372" s="167"/>
      <c r="D2372" s="167"/>
      <c r="E2372" s="310"/>
      <c r="F2372" s="52"/>
      <c r="G2372" s="52"/>
      <c r="H2372" s="164"/>
      <c r="I2372" s="52"/>
      <c r="J2372" s="52"/>
      <c r="K2372" s="164"/>
      <c r="L2372" s="298">
        <v>140</v>
      </c>
      <c r="M2372" s="298">
        <v>450</v>
      </c>
      <c r="N2372" s="292">
        <f>(L2372*M2372)/1000</f>
        <v>63</v>
      </c>
      <c r="O2372" s="308">
        <f t="shared" si="281"/>
        <v>63</v>
      </c>
    </row>
    <row r="2373" spans="1:15" ht="33.75">
      <c r="A2373" s="52" t="s">
        <v>569</v>
      </c>
      <c r="B2373" s="167" t="s">
        <v>561</v>
      </c>
      <c r="C2373" s="167"/>
      <c r="D2373" s="167"/>
      <c r="E2373" s="312"/>
      <c r="F2373" s="313"/>
      <c r="G2373" s="313"/>
      <c r="H2373" s="312"/>
      <c r="I2373" s="313"/>
      <c r="J2373" s="313"/>
      <c r="K2373" s="312"/>
      <c r="L2373" s="312"/>
      <c r="M2373" s="312"/>
      <c r="N2373" s="312">
        <v>160</v>
      </c>
      <c r="O2373" s="308">
        <f t="shared" si="281"/>
        <v>160</v>
      </c>
    </row>
    <row r="2374" spans="1:15" ht="32.25">
      <c r="A2374" s="314" t="s">
        <v>78</v>
      </c>
      <c r="B2374" s="309" t="s">
        <v>1</v>
      </c>
      <c r="C2374" s="309"/>
      <c r="D2374" s="309"/>
      <c r="E2374" s="315">
        <f>SUM(E2368:E2373)</f>
        <v>0</v>
      </c>
      <c r="F2374" s="315"/>
      <c r="G2374" s="315"/>
      <c r="H2374" s="315">
        <f>SUM(H2368:H2373)</f>
        <v>0</v>
      </c>
      <c r="I2374" s="315"/>
      <c r="J2374" s="315"/>
      <c r="K2374" s="315">
        <f>SUM(K2368:K2373)</f>
        <v>0</v>
      </c>
      <c r="L2374" s="315"/>
      <c r="M2374" s="315"/>
      <c r="N2374" s="315">
        <f>SUM(N2368:N2373)</f>
        <v>232.55</v>
      </c>
      <c r="O2374" s="315">
        <f>SUM(O2368:O2373)</f>
        <v>232.55</v>
      </c>
    </row>
    <row r="2375" spans="1:15" ht="21">
      <c r="A2375" s="1" t="s">
        <v>79</v>
      </c>
      <c r="B2375" s="167"/>
      <c r="C2375" s="158"/>
      <c r="D2375" s="158"/>
      <c r="E2375" s="158"/>
      <c r="F2375" s="158"/>
      <c r="G2375" s="158"/>
      <c r="H2375" s="158"/>
      <c r="I2375" s="158"/>
      <c r="J2375" s="158"/>
      <c r="K2375" s="158"/>
      <c r="L2375" s="158"/>
      <c r="M2375" s="158"/>
      <c r="N2375" s="158"/>
      <c r="O2375" s="157"/>
    </row>
    <row r="2376" spans="1:15" ht="33.75">
      <c r="A2376" s="143" t="s">
        <v>630</v>
      </c>
      <c r="B2376" s="167" t="s">
        <v>561</v>
      </c>
      <c r="C2376" s="158"/>
      <c r="D2376" s="158"/>
      <c r="E2376" s="158"/>
      <c r="F2376" s="158"/>
      <c r="G2376" s="158"/>
      <c r="H2376" s="158"/>
      <c r="I2376" s="158"/>
      <c r="J2376" s="158"/>
      <c r="K2376" s="158"/>
      <c r="L2376" s="158">
        <v>1</v>
      </c>
      <c r="M2376" s="158"/>
      <c r="N2376" s="316">
        <v>15</v>
      </c>
      <c r="O2376" s="308">
        <f>E2376+H2376+K2376+N2376</f>
        <v>15</v>
      </c>
    </row>
    <row r="2377" spans="1:15" ht="33.75">
      <c r="A2377" s="143" t="s">
        <v>685</v>
      </c>
      <c r="B2377" s="167" t="s">
        <v>561</v>
      </c>
      <c r="C2377" s="158"/>
      <c r="D2377" s="158"/>
      <c r="E2377" s="158"/>
      <c r="F2377" s="158"/>
      <c r="G2377" s="158"/>
      <c r="H2377" s="158"/>
      <c r="I2377" s="158"/>
      <c r="J2377" s="158"/>
      <c r="K2377" s="158"/>
      <c r="L2377" s="158">
        <v>1</v>
      </c>
      <c r="M2377" s="158"/>
      <c r="N2377" s="316">
        <v>10</v>
      </c>
      <c r="O2377" s="308">
        <f>E2377+H2377+K2377+N2377</f>
        <v>10</v>
      </c>
    </row>
    <row r="2378" spans="1:15" ht="22.5">
      <c r="A2378" s="143" t="s">
        <v>686</v>
      </c>
      <c r="B2378" s="167" t="s">
        <v>561</v>
      </c>
      <c r="C2378" s="158"/>
      <c r="D2378" s="158"/>
      <c r="E2378" s="158"/>
      <c r="F2378" s="158"/>
      <c r="G2378" s="158"/>
      <c r="H2378" s="158"/>
      <c r="I2378" s="158"/>
      <c r="J2378" s="158"/>
      <c r="K2378" s="158"/>
      <c r="L2378" s="158">
        <v>1</v>
      </c>
      <c r="M2378" s="158"/>
      <c r="N2378" s="316">
        <v>12</v>
      </c>
      <c r="O2378" s="308">
        <f>E2378+H2378+K2378+N2378</f>
        <v>12</v>
      </c>
    </row>
    <row r="2379" spans="1:15" ht="12.75">
      <c r="A2379" s="52"/>
      <c r="B2379" s="52"/>
      <c r="C2379" s="52"/>
      <c r="D2379" s="52"/>
      <c r="E2379" s="52"/>
      <c r="F2379" s="52"/>
      <c r="G2379" s="52"/>
      <c r="H2379" s="52"/>
      <c r="I2379" s="52"/>
      <c r="J2379" s="52"/>
      <c r="K2379" s="319"/>
      <c r="L2379" s="319"/>
      <c r="M2379" s="319"/>
      <c r="N2379" s="335"/>
      <c r="O2379" s="308">
        <f>E2379+H2379+K2379+N2379</f>
        <v>0</v>
      </c>
    </row>
    <row r="2380" spans="1:15" ht="31.5">
      <c r="A2380" s="1" t="s">
        <v>176</v>
      </c>
      <c r="B2380" s="317" t="s">
        <v>1</v>
      </c>
      <c r="C2380" s="158"/>
      <c r="D2380" s="158"/>
      <c r="E2380" s="285"/>
      <c r="F2380" s="104"/>
      <c r="G2380" s="104"/>
      <c r="H2380" s="104"/>
      <c r="I2380" s="104"/>
      <c r="J2380" s="104"/>
      <c r="K2380" s="318"/>
      <c r="L2380" s="318"/>
      <c r="M2380" s="318"/>
      <c r="N2380" s="318">
        <f>SUM(N2376:N2379)</f>
        <v>37</v>
      </c>
      <c r="O2380" s="315">
        <f>SUM(O2376:O2379)</f>
        <v>37</v>
      </c>
    </row>
    <row r="2381" spans="1:15" ht="12.75">
      <c r="A2381" s="352" t="s">
        <v>80</v>
      </c>
      <c r="B2381" s="363"/>
      <c r="C2381" s="363"/>
      <c r="D2381" s="363"/>
      <c r="E2381" s="364"/>
      <c r="F2381" s="158"/>
      <c r="G2381" s="158"/>
      <c r="H2381" s="158"/>
      <c r="I2381" s="158"/>
      <c r="J2381" s="158"/>
      <c r="K2381" s="158"/>
      <c r="L2381" s="158"/>
      <c r="M2381" s="158"/>
      <c r="N2381" s="158"/>
      <c r="O2381" s="158"/>
    </row>
    <row r="2382" spans="1:15" ht="12.75">
      <c r="A2382" s="319" t="s">
        <v>2</v>
      </c>
      <c r="B2382" s="280" t="s">
        <v>572</v>
      </c>
      <c r="C2382" s="306">
        <v>2</v>
      </c>
      <c r="D2382" s="104">
        <v>100</v>
      </c>
      <c r="E2382" s="292">
        <f>(C2382*D2382)/1000</f>
        <v>0.2</v>
      </c>
      <c r="F2382" s="306">
        <v>1</v>
      </c>
      <c r="G2382" s="104">
        <v>100</v>
      </c>
      <c r="H2382" s="292">
        <f>(F2382*G2382)/1000</f>
        <v>0.1</v>
      </c>
      <c r="I2382" s="306">
        <v>2</v>
      </c>
      <c r="J2382" s="104">
        <v>100</v>
      </c>
      <c r="K2382" s="292">
        <f>(I2382*J2382)/1000</f>
        <v>0.2</v>
      </c>
      <c r="L2382" s="306">
        <v>2</v>
      </c>
      <c r="M2382" s="104">
        <v>100</v>
      </c>
      <c r="N2382" s="292">
        <f>(L2382*M2382)/1000</f>
        <v>0.2</v>
      </c>
      <c r="O2382" s="308">
        <f aca="true" t="shared" si="282" ref="O2382:O2403">E2382+H2382+K2382+N2382</f>
        <v>0.7</v>
      </c>
    </row>
    <row r="2383" spans="1:15" ht="12.75">
      <c r="A2383" s="319" t="s">
        <v>573</v>
      </c>
      <c r="B2383" s="280" t="s">
        <v>9</v>
      </c>
      <c r="C2383" s="306">
        <v>1</v>
      </c>
      <c r="D2383" s="104">
        <v>9</v>
      </c>
      <c r="E2383" s="292">
        <f>(C2383*D2383)/1000</f>
        <v>0.009</v>
      </c>
      <c r="F2383" s="306">
        <v>1</v>
      </c>
      <c r="G2383" s="104">
        <v>100</v>
      </c>
      <c r="H2383" s="292">
        <f>(F2383*G2383)/1000</f>
        <v>0.1</v>
      </c>
      <c r="I2383" s="306">
        <v>1</v>
      </c>
      <c r="J2383" s="104">
        <v>100</v>
      </c>
      <c r="K2383" s="292">
        <f>(I2383*J2383)/1000</f>
        <v>0.1</v>
      </c>
      <c r="L2383" s="306">
        <v>1</v>
      </c>
      <c r="M2383" s="104">
        <v>100</v>
      </c>
      <c r="N2383" s="292">
        <f>(L2383*M2383)/1000</f>
        <v>0.1</v>
      </c>
      <c r="O2383" s="308">
        <f t="shared" si="282"/>
        <v>0.30900000000000005</v>
      </c>
    </row>
    <row r="2384" spans="1:15" ht="12.75">
      <c r="A2384" s="319" t="s">
        <v>6</v>
      </c>
      <c r="B2384" s="280" t="s">
        <v>9</v>
      </c>
      <c r="C2384" s="306">
        <v>6</v>
      </c>
      <c r="D2384" s="104">
        <v>33</v>
      </c>
      <c r="E2384" s="292">
        <f>(C2384*D2384)/1000</f>
        <v>0.198</v>
      </c>
      <c r="F2384" s="306">
        <v>4</v>
      </c>
      <c r="G2384" s="104">
        <v>33</v>
      </c>
      <c r="H2384" s="292">
        <f>(F2384*G2384)/1000</f>
        <v>0.132</v>
      </c>
      <c r="I2384" s="306">
        <v>5</v>
      </c>
      <c r="J2384" s="104">
        <v>33</v>
      </c>
      <c r="K2384" s="292">
        <f>(I2384*J2384)/1000</f>
        <v>0.165</v>
      </c>
      <c r="L2384" s="306">
        <v>7</v>
      </c>
      <c r="M2384" s="104">
        <v>33</v>
      </c>
      <c r="N2384" s="292">
        <f>(L2384*M2384)/1000</f>
        <v>0.231</v>
      </c>
      <c r="O2384" s="308">
        <f t="shared" si="282"/>
        <v>0.726</v>
      </c>
    </row>
    <row r="2385" spans="1:15" ht="33.75">
      <c r="A2385" s="52" t="s">
        <v>580</v>
      </c>
      <c r="B2385" s="167" t="s">
        <v>581</v>
      </c>
      <c r="C2385" s="52"/>
      <c r="D2385" s="52"/>
      <c r="E2385" s="312">
        <v>1</v>
      </c>
      <c r="F2385" s="313"/>
      <c r="G2385" s="313"/>
      <c r="H2385" s="312">
        <v>1.5</v>
      </c>
      <c r="I2385" s="313"/>
      <c r="J2385" s="313"/>
      <c r="K2385" s="312">
        <v>1</v>
      </c>
      <c r="L2385" s="313"/>
      <c r="M2385" s="313"/>
      <c r="N2385" s="312">
        <v>1</v>
      </c>
      <c r="O2385" s="308">
        <f t="shared" si="282"/>
        <v>4.5</v>
      </c>
    </row>
    <row r="2386" spans="1:15" ht="31.5">
      <c r="A2386" s="1" t="s">
        <v>0</v>
      </c>
      <c r="B2386" s="167" t="s">
        <v>1</v>
      </c>
      <c r="C2386" s="157"/>
      <c r="D2386" s="157"/>
      <c r="E2386" s="286">
        <f>SUM(E2382:E2385)</f>
        <v>1.407</v>
      </c>
      <c r="F2386" s="157"/>
      <c r="G2386" s="157"/>
      <c r="H2386" s="286">
        <f>SUM(H2382:H2385)</f>
        <v>1.832</v>
      </c>
      <c r="I2386" s="157"/>
      <c r="J2386" s="157"/>
      <c r="K2386" s="286">
        <f>SUM(K2382:K2385)</f>
        <v>1.465</v>
      </c>
      <c r="L2386" s="311"/>
      <c r="M2386" s="311"/>
      <c r="N2386" s="286">
        <f>SUM(N2382:N2385)</f>
        <v>1.5310000000000001</v>
      </c>
      <c r="O2386" s="308">
        <f t="shared" si="282"/>
        <v>6.234999999999999</v>
      </c>
    </row>
    <row r="2387" spans="1:15" ht="21">
      <c r="A2387" s="1" t="s">
        <v>7</v>
      </c>
      <c r="B2387" s="6"/>
      <c r="C2387" s="154"/>
      <c r="D2387" s="154"/>
      <c r="E2387" s="154"/>
      <c r="F2387" s="154"/>
      <c r="G2387" s="154"/>
      <c r="H2387" s="154"/>
      <c r="I2387" s="154"/>
      <c r="J2387" s="154"/>
      <c r="K2387" s="154"/>
      <c r="L2387" s="154"/>
      <c r="M2387" s="154"/>
      <c r="N2387" s="154"/>
      <c r="O2387" s="308">
        <f t="shared" si="282"/>
        <v>0</v>
      </c>
    </row>
    <row r="2388" spans="1:15" ht="12.75">
      <c r="A2388" s="16" t="s">
        <v>8</v>
      </c>
      <c r="B2388" s="280" t="s">
        <v>9</v>
      </c>
      <c r="C2388" s="320">
        <v>7</v>
      </c>
      <c r="D2388" s="320">
        <v>60</v>
      </c>
      <c r="E2388" s="292">
        <f aca="true" t="shared" si="283" ref="E2388:E2403">(C2388*D2388)/1000</f>
        <v>0.42</v>
      </c>
      <c r="F2388" s="320">
        <v>7</v>
      </c>
      <c r="G2388" s="320">
        <v>60</v>
      </c>
      <c r="H2388" s="292">
        <f aca="true" t="shared" si="284" ref="H2388:H2403">(F2388*G2388)/1000</f>
        <v>0.42</v>
      </c>
      <c r="I2388" s="320">
        <v>7</v>
      </c>
      <c r="J2388" s="320">
        <v>60</v>
      </c>
      <c r="K2388" s="292">
        <f aca="true" t="shared" si="285" ref="K2388:K2397">(I2388*J2388)/1000</f>
        <v>0.42</v>
      </c>
      <c r="L2388" s="320">
        <v>7</v>
      </c>
      <c r="M2388" s="320">
        <v>60</v>
      </c>
      <c r="N2388" s="292">
        <f aca="true" t="shared" si="286" ref="N2388:N2398">(L2388*M2388)/1000</f>
        <v>0.42</v>
      </c>
      <c r="O2388" s="308">
        <f t="shared" si="282"/>
        <v>1.68</v>
      </c>
    </row>
    <row r="2389" spans="1:15" ht="12.75">
      <c r="A2389" s="321" t="s">
        <v>10</v>
      </c>
      <c r="B2389" s="280" t="s">
        <v>9</v>
      </c>
      <c r="C2389" s="320">
        <v>9</v>
      </c>
      <c r="D2389" s="320">
        <v>15</v>
      </c>
      <c r="E2389" s="292">
        <f t="shared" si="283"/>
        <v>0.135</v>
      </c>
      <c r="F2389" s="320">
        <v>9</v>
      </c>
      <c r="G2389" s="320">
        <v>15</v>
      </c>
      <c r="H2389" s="292">
        <f t="shared" si="284"/>
        <v>0.135</v>
      </c>
      <c r="I2389" s="320">
        <v>9</v>
      </c>
      <c r="J2389" s="320">
        <v>15</v>
      </c>
      <c r="K2389" s="292">
        <f t="shared" si="285"/>
        <v>0.135</v>
      </c>
      <c r="L2389" s="320">
        <v>9</v>
      </c>
      <c r="M2389" s="320">
        <v>15</v>
      </c>
      <c r="N2389" s="292">
        <f t="shared" si="286"/>
        <v>0.135</v>
      </c>
      <c r="O2389" s="308">
        <f t="shared" si="282"/>
        <v>0.54</v>
      </c>
    </row>
    <row r="2390" spans="1:15" ht="22.5">
      <c r="A2390" s="321" t="s">
        <v>11</v>
      </c>
      <c r="B2390" s="280" t="s">
        <v>9</v>
      </c>
      <c r="C2390" s="320">
        <v>10</v>
      </c>
      <c r="D2390" s="320">
        <v>22</v>
      </c>
      <c r="E2390" s="292">
        <f t="shared" si="283"/>
        <v>0.22</v>
      </c>
      <c r="F2390" s="320">
        <v>10</v>
      </c>
      <c r="G2390" s="320">
        <v>22</v>
      </c>
      <c r="H2390" s="292">
        <f t="shared" si="284"/>
        <v>0.22</v>
      </c>
      <c r="I2390" s="320">
        <v>10</v>
      </c>
      <c r="J2390" s="320">
        <v>22</v>
      </c>
      <c r="K2390" s="292">
        <f t="shared" si="285"/>
        <v>0.22</v>
      </c>
      <c r="L2390" s="320">
        <v>10</v>
      </c>
      <c r="M2390" s="320">
        <v>22</v>
      </c>
      <c r="N2390" s="292">
        <f t="shared" si="286"/>
        <v>0.22</v>
      </c>
      <c r="O2390" s="308">
        <f t="shared" si="282"/>
        <v>0.88</v>
      </c>
    </row>
    <row r="2391" spans="1:15" ht="22.5">
      <c r="A2391" s="15" t="s">
        <v>582</v>
      </c>
      <c r="B2391" s="280" t="s">
        <v>9</v>
      </c>
      <c r="C2391" s="320">
        <v>2</v>
      </c>
      <c r="D2391" s="320">
        <v>750</v>
      </c>
      <c r="E2391" s="292">
        <f t="shared" si="283"/>
        <v>1.5</v>
      </c>
      <c r="F2391" s="320">
        <v>2</v>
      </c>
      <c r="G2391" s="320">
        <v>750</v>
      </c>
      <c r="H2391" s="292">
        <f t="shared" si="284"/>
        <v>1.5</v>
      </c>
      <c r="I2391" s="320">
        <v>2</v>
      </c>
      <c r="J2391" s="320">
        <v>750</v>
      </c>
      <c r="K2391" s="292">
        <f t="shared" si="285"/>
        <v>1.5</v>
      </c>
      <c r="L2391" s="320">
        <v>2</v>
      </c>
      <c r="M2391" s="320">
        <v>750</v>
      </c>
      <c r="N2391" s="292">
        <f t="shared" si="286"/>
        <v>1.5</v>
      </c>
      <c r="O2391" s="308">
        <f t="shared" si="282"/>
        <v>6</v>
      </c>
    </row>
    <row r="2392" spans="1:15" ht="22.5">
      <c r="A2392" s="15" t="s">
        <v>583</v>
      </c>
      <c r="B2392" s="280" t="s">
        <v>9</v>
      </c>
      <c r="C2392" s="320">
        <v>9</v>
      </c>
      <c r="D2392" s="320">
        <v>65</v>
      </c>
      <c r="E2392" s="292">
        <f t="shared" si="283"/>
        <v>0.585</v>
      </c>
      <c r="F2392" s="320">
        <v>9</v>
      </c>
      <c r="G2392" s="320">
        <v>65</v>
      </c>
      <c r="H2392" s="292">
        <f t="shared" si="284"/>
        <v>0.585</v>
      </c>
      <c r="I2392" s="320">
        <v>9</v>
      </c>
      <c r="J2392" s="320">
        <v>65</v>
      </c>
      <c r="K2392" s="292">
        <f t="shared" si="285"/>
        <v>0.585</v>
      </c>
      <c r="L2392" s="320">
        <v>9</v>
      </c>
      <c r="M2392" s="320">
        <v>65</v>
      </c>
      <c r="N2392" s="292">
        <f t="shared" si="286"/>
        <v>0.585</v>
      </c>
      <c r="O2392" s="308">
        <f t="shared" si="282"/>
        <v>2.34</v>
      </c>
    </row>
    <row r="2393" spans="1:15" ht="22.5">
      <c r="A2393" s="15" t="s">
        <v>587</v>
      </c>
      <c r="B2393" s="280" t="s">
        <v>9</v>
      </c>
      <c r="C2393" s="320">
        <v>12</v>
      </c>
      <c r="D2393" s="320">
        <v>55</v>
      </c>
      <c r="E2393" s="292">
        <f t="shared" si="283"/>
        <v>0.66</v>
      </c>
      <c r="F2393" s="320">
        <v>12</v>
      </c>
      <c r="G2393" s="320">
        <v>55</v>
      </c>
      <c r="H2393" s="292">
        <f t="shared" si="284"/>
        <v>0.66</v>
      </c>
      <c r="I2393" s="320">
        <v>12</v>
      </c>
      <c r="J2393" s="320">
        <v>55</v>
      </c>
      <c r="K2393" s="292">
        <f t="shared" si="285"/>
        <v>0.66</v>
      </c>
      <c r="L2393" s="320">
        <v>12</v>
      </c>
      <c r="M2393" s="320">
        <v>55</v>
      </c>
      <c r="N2393" s="292">
        <f t="shared" si="286"/>
        <v>0.66</v>
      </c>
      <c r="O2393" s="308">
        <f t="shared" si="282"/>
        <v>2.64</v>
      </c>
    </row>
    <row r="2394" spans="1:15" ht="12.75">
      <c r="A2394" s="15" t="s">
        <v>588</v>
      </c>
      <c r="B2394" s="280" t="s">
        <v>9</v>
      </c>
      <c r="C2394" s="320">
        <v>10</v>
      </c>
      <c r="D2394" s="320">
        <v>15</v>
      </c>
      <c r="E2394" s="292">
        <f t="shared" si="283"/>
        <v>0.15</v>
      </c>
      <c r="F2394" s="320">
        <v>10</v>
      </c>
      <c r="G2394" s="320">
        <v>15</v>
      </c>
      <c r="H2394" s="292">
        <f t="shared" si="284"/>
        <v>0.15</v>
      </c>
      <c r="I2394" s="320">
        <v>10</v>
      </c>
      <c r="J2394" s="320">
        <v>15</v>
      </c>
      <c r="K2394" s="292">
        <f t="shared" si="285"/>
        <v>0.15</v>
      </c>
      <c r="L2394" s="320">
        <v>10</v>
      </c>
      <c r="M2394" s="320">
        <v>15</v>
      </c>
      <c r="N2394" s="292">
        <f t="shared" si="286"/>
        <v>0.15</v>
      </c>
      <c r="O2394" s="308">
        <f t="shared" si="282"/>
        <v>0.6</v>
      </c>
    </row>
    <row r="2395" spans="1:15" ht="22.5">
      <c r="A2395" s="15" t="s">
        <v>589</v>
      </c>
      <c r="B2395" s="280" t="s">
        <v>9</v>
      </c>
      <c r="C2395" s="320">
        <v>3</v>
      </c>
      <c r="D2395" s="320">
        <v>20</v>
      </c>
      <c r="E2395" s="292">
        <f t="shared" si="283"/>
        <v>0.06</v>
      </c>
      <c r="F2395" s="320">
        <v>3</v>
      </c>
      <c r="G2395" s="320">
        <v>20</v>
      </c>
      <c r="H2395" s="292">
        <f t="shared" si="284"/>
        <v>0.06</v>
      </c>
      <c r="I2395" s="320">
        <v>3</v>
      </c>
      <c r="J2395" s="320">
        <v>20</v>
      </c>
      <c r="K2395" s="292">
        <f t="shared" si="285"/>
        <v>0.06</v>
      </c>
      <c r="L2395" s="320">
        <v>3</v>
      </c>
      <c r="M2395" s="320">
        <v>20</v>
      </c>
      <c r="N2395" s="292">
        <f t="shared" si="286"/>
        <v>0.06</v>
      </c>
      <c r="O2395" s="308">
        <f t="shared" si="282"/>
        <v>0.24</v>
      </c>
    </row>
    <row r="2396" spans="1:15" ht="12.75">
      <c r="A2396" s="16" t="s">
        <v>16</v>
      </c>
      <c r="B2396" s="280" t="s">
        <v>9</v>
      </c>
      <c r="C2396" s="320">
        <v>5</v>
      </c>
      <c r="D2396" s="320">
        <v>85</v>
      </c>
      <c r="E2396" s="292">
        <f t="shared" si="283"/>
        <v>0.425</v>
      </c>
      <c r="F2396" s="16"/>
      <c r="G2396" s="16"/>
      <c r="H2396" s="292">
        <f t="shared" si="284"/>
        <v>0</v>
      </c>
      <c r="I2396" s="320">
        <v>5</v>
      </c>
      <c r="J2396" s="320">
        <v>85</v>
      </c>
      <c r="K2396" s="292">
        <f t="shared" si="285"/>
        <v>0.425</v>
      </c>
      <c r="L2396" s="320"/>
      <c r="M2396" s="320"/>
      <c r="N2396" s="292">
        <f t="shared" si="286"/>
        <v>0</v>
      </c>
      <c r="O2396" s="308">
        <f t="shared" si="282"/>
        <v>0.85</v>
      </c>
    </row>
    <row r="2397" spans="1:15" ht="12.75">
      <c r="A2397" s="16" t="s">
        <v>18</v>
      </c>
      <c r="B2397" s="280" t="s">
        <v>9</v>
      </c>
      <c r="C2397" s="320">
        <v>60</v>
      </c>
      <c r="D2397" s="320">
        <v>25</v>
      </c>
      <c r="E2397" s="292">
        <f t="shared" si="283"/>
        <v>1.5</v>
      </c>
      <c r="F2397" s="16"/>
      <c r="G2397" s="16"/>
      <c r="H2397" s="292">
        <f t="shared" si="284"/>
        <v>0</v>
      </c>
      <c r="I2397" s="16"/>
      <c r="J2397" s="16"/>
      <c r="K2397" s="292">
        <f t="shared" si="285"/>
        <v>0</v>
      </c>
      <c r="L2397" s="320">
        <v>40</v>
      </c>
      <c r="M2397" s="320">
        <v>25</v>
      </c>
      <c r="N2397" s="292">
        <f t="shared" si="286"/>
        <v>1</v>
      </c>
      <c r="O2397" s="308">
        <f t="shared" si="282"/>
        <v>2.5</v>
      </c>
    </row>
    <row r="2398" spans="1:15" ht="12.75">
      <c r="A2398" s="16" t="s">
        <v>631</v>
      </c>
      <c r="B2398" s="280" t="s">
        <v>446</v>
      </c>
      <c r="C2398" s="320">
        <v>25</v>
      </c>
      <c r="D2398" s="320">
        <v>600</v>
      </c>
      <c r="E2398" s="322">
        <f t="shared" si="283"/>
        <v>15</v>
      </c>
      <c r="F2398" s="16"/>
      <c r="G2398" s="16"/>
      <c r="H2398" s="292">
        <f t="shared" si="284"/>
        <v>0</v>
      </c>
      <c r="I2398" s="16"/>
      <c r="J2398" s="16"/>
      <c r="K2398" s="156"/>
      <c r="L2398" s="325">
        <v>25</v>
      </c>
      <c r="M2398" s="325">
        <v>600</v>
      </c>
      <c r="N2398" s="324">
        <f t="shared" si="286"/>
        <v>15</v>
      </c>
      <c r="O2398" s="308">
        <f t="shared" si="282"/>
        <v>30</v>
      </c>
    </row>
    <row r="2399" spans="1:15" ht="12.75">
      <c r="A2399" s="16" t="s">
        <v>590</v>
      </c>
      <c r="B2399" s="280" t="s">
        <v>9</v>
      </c>
      <c r="C2399" s="320">
        <v>8</v>
      </c>
      <c r="D2399" s="320">
        <v>450</v>
      </c>
      <c r="E2399" s="322">
        <f t="shared" si="283"/>
        <v>3.6</v>
      </c>
      <c r="F2399" s="16"/>
      <c r="G2399" s="16"/>
      <c r="H2399" s="292">
        <f t="shared" si="284"/>
        <v>0</v>
      </c>
      <c r="I2399" s="16"/>
      <c r="J2399" s="16"/>
      <c r="K2399" s="156"/>
      <c r="L2399" s="156"/>
      <c r="M2399" s="156"/>
      <c r="N2399" s="156"/>
      <c r="O2399" s="308">
        <f t="shared" si="282"/>
        <v>3.6</v>
      </c>
    </row>
    <row r="2400" spans="1:15" ht="12.75">
      <c r="A2400" s="16" t="s">
        <v>591</v>
      </c>
      <c r="B2400" s="280" t="s">
        <v>9</v>
      </c>
      <c r="C2400" s="320">
        <v>65</v>
      </c>
      <c r="D2400" s="320">
        <v>55</v>
      </c>
      <c r="E2400" s="322">
        <f t="shared" si="283"/>
        <v>3.575</v>
      </c>
      <c r="F2400" s="16"/>
      <c r="G2400" s="16"/>
      <c r="H2400" s="292">
        <f t="shared" si="284"/>
        <v>0</v>
      </c>
      <c r="I2400" s="16"/>
      <c r="J2400" s="16"/>
      <c r="K2400" s="156"/>
      <c r="L2400" s="156"/>
      <c r="M2400" s="156"/>
      <c r="N2400" s="156"/>
      <c r="O2400" s="308">
        <f t="shared" si="282"/>
        <v>3.575</v>
      </c>
    </row>
    <row r="2401" spans="1:15" ht="12.75">
      <c r="A2401" s="52" t="s">
        <v>592</v>
      </c>
      <c r="B2401" s="167" t="s">
        <v>9</v>
      </c>
      <c r="C2401" s="320">
        <v>40</v>
      </c>
      <c r="D2401" s="320">
        <v>30</v>
      </c>
      <c r="E2401" s="322">
        <f t="shared" si="283"/>
        <v>1.2</v>
      </c>
      <c r="F2401" s="16"/>
      <c r="G2401" s="16"/>
      <c r="H2401" s="292">
        <f t="shared" si="284"/>
        <v>0</v>
      </c>
      <c r="I2401" s="16"/>
      <c r="J2401" s="16"/>
      <c r="K2401" s="156"/>
      <c r="L2401" s="156"/>
      <c r="M2401" s="156"/>
      <c r="N2401" s="156"/>
      <c r="O2401" s="308">
        <f t="shared" si="282"/>
        <v>1.2</v>
      </c>
    </row>
    <row r="2402" spans="1:15" ht="12.75">
      <c r="A2402" s="52" t="s">
        <v>593</v>
      </c>
      <c r="B2402" s="6" t="s">
        <v>9</v>
      </c>
      <c r="C2402" s="320">
        <v>40</v>
      </c>
      <c r="D2402" s="320">
        <v>25</v>
      </c>
      <c r="E2402" s="322">
        <f t="shared" si="283"/>
        <v>1</v>
      </c>
      <c r="F2402" s="16"/>
      <c r="G2402" s="16"/>
      <c r="H2402" s="292">
        <f t="shared" si="284"/>
        <v>0</v>
      </c>
      <c r="I2402" s="16"/>
      <c r="J2402" s="16"/>
      <c r="K2402" s="156"/>
      <c r="L2402" s="156"/>
      <c r="M2402" s="156"/>
      <c r="N2402" s="156"/>
      <c r="O2402" s="308">
        <f t="shared" si="282"/>
        <v>1</v>
      </c>
    </row>
    <row r="2403" spans="1:15" ht="12.75">
      <c r="A2403" s="52" t="s">
        <v>13</v>
      </c>
      <c r="B2403" s="6" t="s">
        <v>9</v>
      </c>
      <c r="C2403" s="297">
        <v>15</v>
      </c>
      <c r="D2403" s="297">
        <v>120</v>
      </c>
      <c r="E2403" s="313">
        <f t="shared" si="283"/>
        <v>1.8</v>
      </c>
      <c r="F2403" s="52"/>
      <c r="G2403" s="52"/>
      <c r="H2403" s="292">
        <f t="shared" si="284"/>
        <v>0</v>
      </c>
      <c r="I2403" s="52"/>
      <c r="J2403" s="52"/>
      <c r="K2403" s="52"/>
      <c r="L2403" s="52"/>
      <c r="M2403" s="52"/>
      <c r="N2403" s="52"/>
      <c r="O2403" s="308">
        <f t="shared" si="282"/>
        <v>1.8</v>
      </c>
    </row>
    <row r="2404" spans="1:15" ht="31.5">
      <c r="A2404" s="1" t="s">
        <v>20</v>
      </c>
      <c r="B2404" s="6" t="s">
        <v>1</v>
      </c>
      <c r="C2404" s="327"/>
      <c r="D2404" s="327"/>
      <c r="E2404" s="286">
        <f>SUM(E2388:E2403)</f>
        <v>31.830000000000002</v>
      </c>
      <c r="F2404" s="157"/>
      <c r="G2404" s="157"/>
      <c r="H2404" s="286">
        <f>SUM(H2388:H2403)</f>
        <v>3.73</v>
      </c>
      <c r="I2404" s="157"/>
      <c r="J2404" s="157"/>
      <c r="K2404" s="286">
        <f>SUM(K2388:K2403)</f>
        <v>4.155</v>
      </c>
      <c r="L2404" s="286"/>
      <c r="M2404" s="286"/>
      <c r="N2404" s="286">
        <f>SUM(N2388:N2403)</f>
        <v>19.73</v>
      </c>
      <c r="O2404" s="286">
        <f>SUM(O2388:O2403)</f>
        <v>59.445</v>
      </c>
    </row>
    <row r="2405" spans="1:15" ht="12.75">
      <c r="A2405" s="280" t="s">
        <v>604</v>
      </c>
      <c r="B2405" s="280" t="s">
        <v>22</v>
      </c>
      <c r="C2405" s="282"/>
      <c r="D2405" s="282"/>
      <c r="E2405" s="316">
        <f>E2339+E2341+E2351+E2353+E2355+E2362+E2365+E2374+E2380+E2386+E2404</f>
        <v>375.30264999999997</v>
      </c>
      <c r="F2405" s="316"/>
      <c r="G2405" s="316"/>
      <c r="H2405" s="316">
        <f>H2339+H2341+H2351+H2353+H2355+H2362+H2365+H2374+H2380+H2386+H2404</f>
        <v>204.68884999999997</v>
      </c>
      <c r="I2405" s="316"/>
      <c r="J2405" s="316"/>
      <c r="K2405" s="316">
        <f>K2339+K2341+K2351+K2353+K2355+K2362+K2365+K2374+K2380+K2386+K2404</f>
        <v>139.697495</v>
      </c>
      <c r="L2405" s="316"/>
      <c r="M2405" s="316"/>
      <c r="N2405" s="316">
        <f>N2339+N2341+N2351+N2353+N2355+N2362+N2365+N2374+N2380+N2386+N2404</f>
        <v>630.54545</v>
      </c>
      <c r="O2405" s="316">
        <f>O2339+O2341+O2351+O2353+O2355+O2362+O2365+O2374+O2380+O2386+O2404</f>
        <v>1350.2344449999998</v>
      </c>
    </row>
    <row r="2406" spans="1:15" ht="12.75">
      <c r="A2406" s="158"/>
      <c r="B2406" s="158"/>
      <c r="C2406" s="158"/>
      <c r="D2406" s="158"/>
      <c r="E2406" s="158"/>
      <c r="F2406" s="158"/>
      <c r="G2406" s="158"/>
      <c r="H2406" s="158"/>
      <c r="I2406" s="158"/>
      <c r="J2406" s="158"/>
      <c r="K2406" s="158"/>
      <c r="L2406" s="158"/>
      <c r="M2406" s="158"/>
      <c r="N2406" s="158"/>
      <c r="O2406" s="158"/>
    </row>
    <row r="2407" spans="1:15" ht="12.75">
      <c r="A2407" s="349" t="s">
        <v>605</v>
      </c>
      <c r="B2407" s="350"/>
      <c r="C2407" s="350"/>
      <c r="D2407" s="350"/>
      <c r="E2407" s="350"/>
      <c r="F2407" s="350"/>
      <c r="G2407" s="350"/>
      <c r="H2407" s="350"/>
      <c r="I2407" s="350"/>
      <c r="J2407" s="350"/>
      <c r="K2407" s="350"/>
      <c r="L2407" s="350"/>
      <c r="M2407" s="350"/>
      <c r="N2407" s="350"/>
      <c r="O2407" s="351"/>
    </row>
    <row r="2408" spans="1:15" ht="12.75">
      <c r="A2408" s="333"/>
      <c r="B2408" s="329"/>
      <c r="C2408" s="329"/>
      <c r="D2408" s="329"/>
      <c r="E2408" s="329"/>
      <c r="F2408" s="329"/>
      <c r="G2408" s="329"/>
      <c r="H2408" s="329"/>
      <c r="I2408" s="329"/>
      <c r="J2408" s="329"/>
      <c r="K2408" s="329"/>
      <c r="L2408" s="329"/>
      <c r="M2408" s="329"/>
      <c r="N2408" s="329"/>
      <c r="O2408" s="329"/>
    </row>
    <row r="2409" spans="1:15" ht="12.75">
      <c r="A2409" s="328" t="s">
        <v>606</v>
      </c>
      <c r="B2409" s="280" t="s">
        <v>22</v>
      </c>
      <c r="C2409" s="329"/>
      <c r="D2409" s="329"/>
      <c r="E2409" s="329"/>
      <c r="F2409" s="329"/>
      <c r="G2409" s="329"/>
      <c r="H2409" s="329"/>
      <c r="I2409" s="329"/>
      <c r="J2409" s="329"/>
      <c r="K2409" s="308">
        <v>15</v>
      </c>
      <c r="L2409" s="329"/>
      <c r="M2409" s="329"/>
      <c r="N2409" s="308">
        <v>25</v>
      </c>
      <c r="O2409" s="308">
        <f>E2409+H2409+K2409+N2409</f>
        <v>40</v>
      </c>
    </row>
    <row r="2410" spans="1:15" ht="12.75">
      <c r="A2410" s="328" t="s">
        <v>607</v>
      </c>
      <c r="B2410" s="280" t="s">
        <v>22</v>
      </c>
      <c r="C2410" s="329"/>
      <c r="D2410" s="329"/>
      <c r="E2410" s="308">
        <v>7</v>
      </c>
      <c r="F2410" s="329"/>
      <c r="G2410" s="329"/>
      <c r="H2410" s="308">
        <v>5</v>
      </c>
      <c r="I2410" s="329"/>
      <c r="J2410" s="329"/>
      <c r="K2410" s="308">
        <v>7</v>
      </c>
      <c r="L2410" s="329"/>
      <c r="M2410" s="329"/>
      <c r="N2410" s="308">
        <v>10</v>
      </c>
      <c r="O2410" s="308">
        <f>E2410+H2410+K2410+N2410</f>
        <v>29</v>
      </c>
    </row>
    <row r="2411" spans="1:15" ht="12.75">
      <c r="A2411" s="104" t="s">
        <v>608</v>
      </c>
      <c r="B2411" s="280" t="s">
        <v>22</v>
      </c>
      <c r="C2411" s="104"/>
      <c r="D2411" s="104"/>
      <c r="E2411" s="104"/>
      <c r="F2411" s="104"/>
      <c r="G2411" s="104"/>
      <c r="H2411" s="104"/>
      <c r="I2411" s="104"/>
      <c r="J2411" s="104"/>
      <c r="K2411" s="104"/>
      <c r="L2411" s="104"/>
      <c r="M2411" s="104"/>
      <c r="N2411" s="104"/>
      <c r="O2411" s="308">
        <f>E2411+H2411+K2411+N2411</f>
        <v>0</v>
      </c>
    </row>
    <row r="2412" spans="1:15" ht="21">
      <c r="A2412" s="167" t="s">
        <v>28</v>
      </c>
      <c r="B2412" s="167" t="s">
        <v>1</v>
      </c>
      <c r="C2412" s="52"/>
      <c r="D2412" s="52"/>
      <c r="E2412" s="302">
        <f>SUM(E2409:E2411)</f>
        <v>7</v>
      </c>
      <c r="F2412" s="313"/>
      <c r="G2412" s="313"/>
      <c r="H2412" s="302">
        <f>SUM(H2409:H2411)</f>
        <v>5</v>
      </c>
      <c r="I2412" s="313"/>
      <c r="J2412" s="313"/>
      <c r="K2412" s="302">
        <f>SUM(K2409:K2411)</f>
        <v>22</v>
      </c>
      <c r="L2412" s="302"/>
      <c r="M2412" s="302"/>
      <c r="N2412" s="302">
        <f>SUM(N2409:N2411)</f>
        <v>35</v>
      </c>
      <c r="O2412" s="286">
        <f>SUM(O2409:O2411)</f>
        <v>69</v>
      </c>
    </row>
    <row r="2413" spans="1:15" ht="12.75">
      <c r="A2413" s="352" t="s">
        <v>609</v>
      </c>
      <c r="B2413" s="353"/>
      <c r="C2413" s="353"/>
      <c r="D2413" s="353"/>
      <c r="E2413" s="353"/>
      <c r="F2413" s="353"/>
      <c r="G2413" s="353"/>
      <c r="H2413" s="353"/>
      <c r="I2413" s="353"/>
      <c r="J2413" s="353"/>
      <c r="K2413" s="353"/>
      <c r="L2413" s="353"/>
      <c r="M2413" s="353"/>
      <c r="N2413" s="353"/>
      <c r="O2413" s="354"/>
    </row>
    <row r="2414" spans="1:15" ht="22.5">
      <c r="A2414" s="52" t="s">
        <v>30</v>
      </c>
      <c r="B2414" s="167" t="s">
        <v>22</v>
      </c>
      <c r="C2414" s="167"/>
      <c r="D2414" s="168"/>
      <c r="E2414" s="302">
        <v>1.576</v>
      </c>
      <c r="F2414" s="302"/>
      <c r="G2414" s="302"/>
      <c r="H2414" s="302">
        <v>1.576</v>
      </c>
      <c r="I2414" s="302"/>
      <c r="J2414" s="302"/>
      <c r="K2414" s="302">
        <v>1.576</v>
      </c>
      <c r="L2414" s="302"/>
      <c r="M2414" s="302"/>
      <c r="N2414" s="302">
        <v>1.576</v>
      </c>
      <c r="O2414" s="316">
        <f>E2414+H2414+K2414+N2414</f>
        <v>6.304</v>
      </c>
    </row>
    <row r="2415" spans="1:15" ht="45">
      <c r="A2415" s="52" t="s">
        <v>31</v>
      </c>
      <c r="B2415" s="167" t="s">
        <v>32</v>
      </c>
      <c r="C2415" s="167"/>
      <c r="D2415" s="167"/>
      <c r="E2415" s="302">
        <v>2.1</v>
      </c>
      <c r="F2415" s="313"/>
      <c r="G2415" s="313"/>
      <c r="H2415" s="302">
        <v>2.1</v>
      </c>
      <c r="I2415" s="313"/>
      <c r="J2415" s="313"/>
      <c r="K2415" s="330">
        <v>2.1</v>
      </c>
      <c r="L2415" s="330"/>
      <c r="M2415" s="330"/>
      <c r="N2415" s="330">
        <v>2.1</v>
      </c>
      <c r="O2415" s="316">
        <f aca="true" t="shared" si="287" ref="O2415:O2421">E2415+H2415+K2415+N2415</f>
        <v>8.4</v>
      </c>
    </row>
    <row r="2416" spans="1:15" ht="112.5">
      <c r="A2416" s="52" t="s">
        <v>610</v>
      </c>
      <c r="B2416" s="167" t="s">
        <v>22</v>
      </c>
      <c r="C2416" s="167"/>
      <c r="D2416" s="167"/>
      <c r="E2416" s="302">
        <v>2.625</v>
      </c>
      <c r="F2416" s="313"/>
      <c r="G2416" s="313"/>
      <c r="H2416" s="313">
        <v>2.625</v>
      </c>
      <c r="I2416" s="313"/>
      <c r="J2416" s="313"/>
      <c r="K2416" s="313">
        <v>2.625</v>
      </c>
      <c r="L2416" s="313"/>
      <c r="M2416" s="313"/>
      <c r="N2416" s="313">
        <v>2.625</v>
      </c>
      <c r="O2416" s="316">
        <f t="shared" si="287"/>
        <v>10.5</v>
      </c>
    </row>
    <row r="2417" spans="1:15" ht="33.75">
      <c r="A2417" s="52" t="s">
        <v>35</v>
      </c>
      <c r="B2417" s="167" t="s">
        <v>22</v>
      </c>
      <c r="C2417" s="167"/>
      <c r="D2417" s="167"/>
      <c r="E2417" s="313">
        <v>1.5</v>
      </c>
      <c r="F2417" s="313"/>
      <c r="G2417" s="313"/>
      <c r="H2417" s="313">
        <v>1.5</v>
      </c>
      <c r="I2417" s="313"/>
      <c r="J2417" s="313"/>
      <c r="K2417" s="313">
        <v>1.5</v>
      </c>
      <c r="L2417" s="313"/>
      <c r="M2417" s="313"/>
      <c r="N2417" s="313">
        <v>1.5</v>
      </c>
      <c r="O2417" s="316">
        <f t="shared" si="287"/>
        <v>6</v>
      </c>
    </row>
    <row r="2418" spans="1:15" ht="45">
      <c r="A2418" s="52" t="s">
        <v>38</v>
      </c>
      <c r="B2418" s="167" t="s">
        <v>22</v>
      </c>
      <c r="C2418" s="167"/>
      <c r="D2418" s="167"/>
      <c r="E2418" s="302">
        <v>0.382</v>
      </c>
      <c r="F2418" s="302"/>
      <c r="G2418" s="302"/>
      <c r="H2418" s="302">
        <v>0.383</v>
      </c>
      <c r="I2418" s="302"/>
      <c r="J2418" s="302"/>
      <c r="K2418" s="302">
        <v>0.382</v>
      </c>
      <c r="L2418" s="302"/>
      <c r="M2418" s="302"/>
      <c r="N2418" s="302">
        <v>0.383</v>
      </c>
      <c r="O2418" s="316">
        <f t="shared" si="287"/>
        <v>1.53</v>
      </c>
    </row>
    <row r="2419" spans="1:15" ht="22.5">
      <c r="A2419" s="52" t="s">
        <v>613</v>
      </c>
      <c r="B2419" s="167" t="s">
        <v>612</v>
      </c>
      <c r="C2419" s="167"/>
      <c r="D2419" s="167"/>
      <c r="E2419" s="302">
        <v>1.6</v>
      </c>
      <c r="F2419" s="302"/>
      <c r="G2419" s="302"/>
      <c r="H2419" s="302">
        <v>1.6</v>
      </c>
      <c r="I2419" s="302"/>
      <c r="J2419" s="302"/>
      <c r="K2419" s="302">
        <v>1.6</v>
      </c>
      <c r="L2419" s="302"/>
      <c r="M2419" s="302"/>
      <c r="N2419" s="302">
        <v>1.6</v>
      </c>
      <c r="O2419" s="316">
        <f t="shared" si="287"/>
        <v>6.4</v>
      </c>
    </row>
    <row r="2420" spans="1:15" ht="45">
      <c r="A2420" s="52" t="s">
        <v>614</v>
      </c>
      <c r="B2420" s="167" t="s">
        <v>1</v>
      </c>
      <c r="C2420" s="167"/>
      <c r="D2420" s="167"/>
      <c r="E2420" s="302">
        <v>0.305</v>
      </c>
      <c r="F2420" s="302"/>
      <c r="G2420" s="302"/>
      <c r="H2420" s="302">
        <v>0.305</v>
      </c>
      <c r="I2420" s="302"/>
      <c r="J2420" s="302"/>
      <c r="K2420" s="302">
        <v>0.305</v>
      </c>
      <c r="L2420" s="302"/>
      <c r="M2420" s="302"/>
      <c r="N2420" s="302">
        <v>0.305</v>
      </c>
      <c r="O2420" s="316">
        <f t="shared" si="287"/>
        <v>1.22</v>
      </c>
    </row>
    <row r="2421" spans="1:15" ht="56.25">
      <c r="A2421" s="52" t="s">
        <v>615</v>
      </c>
      <c r="B2421" s="167" t="s">
        <v>1</v>
      </c>
      <c r="C2421" s="167"/>
      <c r="D2421" s="167"/>
      <c r="E2421" s="302">
        <v>2</v>
      </c>
      <c r="F2421" s="302"/>
      <c r="G2421" s="302"/>
      <c r="H2421" s="302"/>
      <c r="I2421" s="302"/>
      <c r="J2421" s="302"/>
      <c r="K2421" s="302"/>
      <c r="L2421" s="302"/>
      <c r="M2421" s="302"/>
      <c r="N2421" s="302"/>
      <c r="O2421" s="316">
        <f t="shared" si="287"/>
        <v>2</v>
      </c>
    </row>
    <row r="2422" spans="1:15" ht="21.75">
      <c r="A2422" s="331" t="s">
        <v>616</v>
      </c>
      <c r="B2422" s="280" t="s">
        <v>1</v>
      </c>
      <c r="C2422" s="282"/>
      <c r="D2422" s="282"/>
      <c r="E2422" s="316">
        <f>SUM(E2414:E2421)</f>
        <v>12.088</v>
      </c>
      <c r="F2422" s="316"/>
      <c r="G2422" s="316"/>
      <c r="H2422" s="316">
        <f>SUM(H2414:H2421)</f>
        <v>10.089</v>
      </c>
      <c r="I2422" s="316"/>
      <c r="J2422" s="316"/>
      <c r="K2422" s="316">
        <f>SUM(K2414:K2421)</f>
        <v>10.088</v>
      </c>
      <c r="L2422" s="316"/>
      <c r="M2422" s="316"/>
      <c r="N2422" s="316">
        <f>SUM(N2414:N2421)</f>
        <v>10.089</v>
      </c>
      <c r="O2422" s="316">
        <f>SUM(O2414:O2421)</f>
        <v>42.354</v>
      </c>
    </row>
    <row r="2423" spans="1:15" ht="12.75">
      <c r="A2423" s="158"/>
      <c r="B2423" s="158"/>
      <c r="C2423" s="158"/>
      <c r="D2423" s="158"/>
      <c r="E2423" s="158"/>
      <c r="F2423" s="158"/>
      <c r="G2423" s="158"/>
      <c r="H2423" s="158"/>
      <c r="I2423" s="158"/>
      <c r="J2423" s="158"/>
      <c r="K2423" s="158"/>
      <c r="L2423" s="158"/>
      <c r="M2423" s="158"/>
      <c r="N2423" s="158"/>
      <c r="O2423" s="158"/>
    </row>
    <row r="2424" spans="1:15" ht="12.75">
      <c r="A2424" s="355" t="s">
        <v>617</v>
      </c>
      <c r="B2424" s="356"/>
      <c r="C2424" s="357"/>
      <c r="D2424" s="158"/>
      <c r="E2424" s="316">
        <f>E2405+E2412+E2422</f>
        <v>394.39065</v>
      </c>
      <c r="F2424" s="341"/>
      <c r="G2424" s="341"/>
      <c r="H2424" s="316">
        <f>H2405+H2412+H2422</f>
        <v>219.77784999999997</v>
      </c>
      <c r="I2424" s="341"/>
      <c r="J2424" s="341"/>
      <c r="K2424" s="316">
        <f>K2405+K2412+K2422</f>
        <v>171.785495</v>
      </c>
      <c r="L2424" s="341"/>
      <c r="M2424" s="341"/>
      <c r="N2424" s="316">
        <f>N2405+N2412+N2422</f>
        <v>675.63445</v>
      </c>
      <c r="O2424" s="316">
        <f>O2405+O2412+O2422</f>
        <v>1461.5884449999999</v>
      </c>
    </row>
    <row r="2425" spans="1:15" ht="12.75">
      <c r="A2425" s="342"/>
      <c r="B2425" s="342"/>
      <c r="C2425" s="342"/>
      <c r="D2425" s="334"/>
      <c r="E2425" s="343"/>
      <c r="F2425" s="345"/>
      <c r="G2425" s="345"/>
      <c r="H2425" s="343"/>
      <c r="I2425" s="345"/>
      <c r="J2425" s="345"/>
      <c r="K2425" s="343"/>
      <c r="L2425" s="345"/>
      <c r="M2425" s="345"/>
      <c r="N2425" s="343"/>
      <c r="O2425" s="343"/>
    </row>
    <row r="2426" spans="1:15" ht="12.75">
      <c r="A2426" s="342"/>
      <c r="B2426" s="342"/>
      <c r="C2426" s="342"/>
      <c r="D2426" s="334"/>
      <c r="E2426" s="343"/>
      <c r="F2426" s="345"/>
      <c r="G2426" s="345"/>
      <c r="H2426" s="343"/>
      <c r="I2426" s="345"/>
      <c r="J2426" s="345"/>
      <c r="K2426" s="343"/>
      <c r="L2426" s="345"/>
      <c r="M2426" s="345"/>
      <c r="N2426" s="343"/>
      <c r="O2426" s="343"/>
    </row>
    <row r="2427" spans="1:15" ht="12.75">
      <c r="A2427" s="342"/>
      <c r="B2427" s="342"/>
      <c r="C2427" s="342"/>
      <c r="D2427" s="334"/>
      <c r="E2427" s="343"/>
      <c r="F2427" s="345"/>
      <c r="G2427" s="345"/>
      <c r="H2427" s="343"/>
      <c r="I2427" s="345"/>
      <c r="J2427" s="345"/>
      <c r="K2427" s="343"/>
      <c r="L2427" s="345"/>
      <c r="M2427" s="345"/>
      <c r="N2427" s="343"/>
      <c r="O2427" s="343"/>
    </row>
    <row r="2428" spans="1:15" ht="12.75">
      <c r="A2428" s="342"/>
      <c r="B2428" s="342"/>
      <c r="C2428" s="342"/>
      <c r="D2428" s="334"/>
      <c r="E2428" s="343"/>
      <c r="F2428" s="345"/>
      <c r="G2428" s="345"/>
      <c r="H2428" s="343"/>
      <c r="I2428" s="345"/>
      <c r="J2428" s="345"/>
      <c r="K2428" s="343"/>
      <c r="L2428" s="345"/>
      <c r="M2428" s="345"/>
      <c r="N2428" s="343"/>
      <c r="O2428" s="343"/>
    </row>
    <row r="2429" spans="1:15" ht="12.75">
      <c r="A2429" s="342"/>
      <c r="B2429" s="342"/>
      <c r="C2429" s="342"/>
      <c r="D2429" s="334"/>
      <c r="E2429" s="343"/>
      <c r="F2429" s="345"/>
      <c r="G2429" s="345"/>
      <c r="H2429" s="343"/>
      <c r="I2429" s="345"/>
      <c r="J2429" s="345"/>
      <c r="K2429" s="343"/>
      <c r="L2429" s="345"/>
      <c r="M2429" s="345"/>
      <c r="N2429" s="343"/>
      <c r="O2429" s="343"/>
    </row>
    <row r="2430" spans="1:15" ht="12.75">
      <c r="A2430" s="342"/>
      <c r="B2430" s="342"/>
      <c r="C2430" s="342"/>
      <c r="D2430" s="334"/>
      <c r="E2430" s="343"/>
      <c r="F2430" s="345"/>
      <c r="G2430" s="345"/>
      <c r="H2430" s="343"/>
      <c r="I2430" s="345"/>
      <c r="J2430" s="345"/>
      <c r="K2430" s="343"/>
      <c r="L2430" s="345"/>
      <c r="M2430" s="345"/>
      <c r="N2430" s="343"/>
      <c r="O2430" s="343"/>
    </row>
    <row r="2431" spans="1:15" ht="12.75">
      <c r="A2431" s="342"/>
      <c r="B2431" s="342"/>
      <c r="C2431" s="342"/>
      <c r="D2431" s="334"/>
      <c r="E2431" s="343"/>
      <c r="F2431" s="345"/>
      <c r="G2431" s="345"/>
      <c r="H2431" s="343"/>
      <c r="I2431" s="345"/>
      <c r="J2431" s="345"/>
      <c r="K2431" s="343"/>
      <c r="L2431" s="345"/>
      <c r="M2431" s="345"/>
      <c r="N2431" s="343"/>
      <c r="O2431" s="343"/>
    </row>
    <row r="2432" spans="1:15" ht="12.75">
      <c r="A2432" s="342"/>
      <c r="B2432" s="342"/>
      <c r="C2432" s="342"/>
      <c r="D2432" s="334"/>
      <c r="E2432" s="343"/>
      <c r="F2432" s="345"/>
      <c r="G2432" s="345"/>
      <c r="H2432" s="343"/>
      <c r="I2432" s="345"/>
      <c r="J2432" s="345"/>
      <c r="K2432" s="343"/>
      <c r="L2432" s="345"/>
      <c r="M2432" s="345"/>
      <c r="N2432" s="343"/>
      <c r="O2432" s="343"/>
    </row>
    <row r="2433" spans="1:15" ht="12.75">
      <c r="A2433" s="342"/>
      <c r="B2433" s="342"/>
      <c r="C2433" s="342"/>
      <c r="D2433" s="334"/>
      <c r="E2433" s="343"/>
      <c r="F2433" s="345"/>
      <c r="G2433" s="345"/>
      <c r="H2433" s="343"/>
      <c r="I2433" s="345"/>
      <c r="J2433" s="345"/>
      <c r="K2433" s="343"/>
      <c r="L2433" s="345"/>
      <c r="M2433" s="345"/>
      <c r="N2433" s="343"/>
      <c r="O2433" s="343"/>
    </row>
    <row r="2434" spans="1:15" ht="12.75">
      <c r="A2434" s="342"/>
      <c r="B2434" s="342"/>
      <c r="C2434" s="342"/>
      <c r="D2434" s="334"/>
      <c r="E2434" s="343"/>
      <c r="F2434" s="345"/>
      <c r="G2434" s="345"/>
      <c r="H2434" s="343"/>
      <c r="I2434" s="345"/>
      <c r="J2434" s="345"/>
      <c r="K2434" s="343"/>
      <c r="L2434" s="345"/>
      <c r="M2434" s="345"/>
      <c r="N2434" s="343"/>
      <c r="O2434" s="343"/>
    </row>
    <row r="2435" spans="1:15" ht="12.75">
      <c r="A2435" s="342"/>
      <c r="B2435" s="342"/>
      <c r="C2435" s="342"/>
      <c r="D2435" s="334"/>
      <c r="E2435" s="343"/>
      <c r="F2435" s="345"/>
      <c r="G2435" s="345"/>
      <c r="H2435" s="343"/>
      <c r="I2435" s="345"/>
      <c r="J2435" s="345"/>
      <c r="K2435" s="343"/>
      <c r="L2435" s="345"/>
      <c r="M2435" s="345"/>
      <c r="N2435" s="343"/>
      <c r="O2435" s="343"/>
    </row>
    <row r="2436" spans="1:15" ht="12.75">
      <c r="A2436" s="342"/>
      <c r="B2436" s="342"/>
      <c r="C2436" s="342"/>
      <c r="D2436" s="334"/>
      <c r="E2436" s="343"/>
      <c r="F2436" s="345"/>
      <c r="G2436" s="345"/>
      <c r="H2436" s="343"/>
      <c r="I2436" s="345"/>
      <c r="J2436" s="345"/>
      <c r="K2436" s="343"/>
      <c r="L2436" s="345"/>
      <c r="M2436" s="345"/>
      <c r="N2436" s="343"/>
      <c r="O2436" s="343"/>
    </row>
    <row r="2437" spans="1:15" ht="12.75">
      <c r="A2437" s="342"/>
      <c r="B2437" s="342"/>
      <c r="C2437" s="342"/>
      <c r="D2437" s="334"/>
      <c r="E2437" s="343"/>
      <c r="F2437" s="345"/>
      <c r="G2437" s="345"/>
      <c r="H2437" s="343"/>
      <c r="I2437" s="345"/>
      <c r="J2437" s="345"/>
      <c r="K2437" s="343"/>
      <c r="L2437" s="345"/>
      <c r="M2437" s="345"/>
      <c r="N2437" s="343"/>
      <c r="O2437" s="343"/>
    </row>
    <row r="2438" spans="1:15" ht="12.75">
      <c r="A2438" s="342"/>
      <c r="B2438" s="342"/>
      <c r="C2438" s="342"/>
      <c r="D2438" s="334"/>
      <c r="E2438" s="343"/>
      <c r="F2438" s="345"/>
      <c r="G2438" s="345"/>
      <c r="H2438" s="343"/>
      <c r="I2438" s="345"/>
      <c r="J2438" s="345"/>
      <c r="K2438" s="343"/>
      <c r="L2438" s="345"/>
      <c r="M2438" s="345"/>
      <c r="N2438" s="343"/>
      <c r="O2438" s="343"/>
    </row>
    <row r="2439" spans="1:15" ht="12.75">
      <c r="A2439" s="346"/>
      <c r="B2439" s="334"/>
      <c r="C2439" s="334"/>
      <c r="D2439" s="334"/>
      <c r="E2439" s="343"/>
      <c r="F2439" s="345"/>
      <c r="G2439" s="345"/>
      <c r="H2439" s="343"/>
      <c r="I2439" s="345"/>
      <c r="J2439" s="345"/>
      <c r="K2439" s="343"/>
      <c r="L2439" s="345"/>
      <c r="M2439" s="345"/>
      <c r="N2439" s="343"/>
      <c r="O2439" s="343"/>
    </row>
    <row r="2440" spans="1:15" ht="12.75">
      <c r="A2440" s="346"/>
      <c r="B2440" s="334"/>
      <c r="C2440" s="334"/>
      <c r="D2440" s="334"/>
      <c r="E2440" s="343"/>
      <c r="F2440" s="345"/>
      <c r="G2440" s="345"/>
      <c r="H2440" s="343"/>
      <c r="I2440" s="345"/>
      <c r="J2440" s="345"/>
      <c r="K2440" s="343"/>
      <c r="L2440" s="345"/>
      <c r="M2440" s="345"/>
      <c r="N2440" s="343"/>
      <c r="O2440" s="343"/>
    </row>
    <row r="2441" spans="1:15" ht="12.75">
      <c r="A2441" s="346"/>
      <c r="B2441" s="334"/>
      <c r="C2441" s="334"/>
      <c r="D2441" s="334"/>
      <c r="E2441" s="343"/>
      <c r="F2441" s="345"/>
      <c r="G2441" s="345"/>
      <c r="H2441" s="343"/>
      <c r="I2441" s="345"/>
      <c r="J2441" s="345"/>
      <c r="K2441" s="343"/>
      <c r="L2441" s="345"/>
      <c r="M2441" s="345"/>
      <c r="N2441" s="343"/>
      <c r="O2441" s="343"/>
    </row>
    <row r="2442" spans="1:15" ht="12.75">
      <c r="A2442" s="346"/>
      <c r="B2442" s="334"/>
      <c r="C2442" s="334"/>
      <c r="D2442" s="334"/>
      <c r="E2442" s="343"/>
      <c r="F2442" s="345"/>
      <c r="G2442" s="345"/>
      <c r="H2442" s="343"/>
      <c r="I2442" s="345"/>
      <c r="J2442" s="345"/>
      <c r="K2442" s="343"/>
      <c r="L2442" s="345"/>
      <c r="M2442" s="345"/>
      <c r="N2442" s="343"/>
      <c r="O2442" s="343"/>
    </row>
    <row r="2443" spans="1:15" ht="12.75">
      <c r="A2443" s="346"/>
      <c r="B2443" s="334"/>
      <c r="C2443" s="334"/>
      <c r="D2443" s="334"/>
      <c r="E2443" s="343"/>
      <c r="F2443" s="345"/>
      <c r="G2443" s="345"/>
      <c r="H2443" s="343"/>
      <c r="I2443" s="345"/>
      <c r="J2443" s="345"/>
      <c r="K2443" s="343"/>
      <c r="L2443" s="345"/>
      <c r="M2443" s="345"/>
      <c r="N2443" s="343"/>
      <c r="O2443" s="343"/>
    </row>
    <row r="2444" spans="1:15" ht="12.75">
      <c r="A2444" s="346"/>
      <c r="B2444" s="334"/>
      <c r="C2444" s="334"/>
      <c r="D2444" s="334"/>
      <c r="E2444" s="343"/>
      <c r="F2444" s="345"/>
      <c r="G2444" s="345"/>
      <c r="H2444" s="343"/>
      <c r="I2444" s="345"/>
      <c r="J2444" s="345"/>
      <c r="K2444" s="343"/>
      <c r="L2444" s="345"/>
      <c r="M2444" s="345"/>
      <c r="N2444" s="343"/>
      <c r="O2444" s="343"/>
    </row>
    <row r="2445" spans="1:15" ht="12.75">
      <c r="A2445" s="346"/>
      <c r="B2445" s="334"/>
      <c r="C2445" s="334"/>
      <c r="D2445" s="334"/>
      <c r="E2445" s="343"/>
      <c r="F2445" s="345"/>
      <c r="G2445" s="345"/>
      <c r="H2445" s="343"/>
      <c r="I2445" s="345"/>
      <c r="J2445" s="345"/>
      <c r="K2445" s="343"/>
      <c r="L2445" s="345"/>
      <c r="M2445" s="345"/>
      <c r="N2445" s="343"/>
      <c r="O2445" s="343"/>
    </row>
    <row r="2446" spans="1:15" ht="12.75">
      <c r="A2446" s="346"/>
      <c r="B2446" s="334"/>
      <c r="C2446" s="334"/>
      <c r="D2446" s="334"/>
      <c r="E2446" s="343"/>
      <c r="F2446" s="345"/>
      <c r="G2446" s="345"/>
      <c r="H2446" s="343"/>
      <c r="I2446" s="345"/>
      <c r="J2446" s="345"/>
      <c r="K2446" s="343"/>
      <c r="L2446" s="345"/>
      <c r="M2446" s="345"/>
      <c r="N2446" s="343"/>
      <c r="O2446" s="343"/>
    </row>
    <row r="2447" spans="1:15" ht="12.75">
      <c r="A2447" s="346"/>
      <c r="B2447" s="334"/>
      <c r="C2447" s="334"/>
      <c r="D2447" s="334"/>
      <c r="E2447" s="343"/>
      <c r="F2447" s="345"/>
      <c r="G2447" s="345"/>
      <c r="H2447" s="343"/>
      <c r="I2447" s="345"/>
      <c r="J2447" s="345"/>
      <c r="K2447" s="343"/>
      <c r="L2447" s="345"/>
      <c r="M2447" s="345"/>
      <c r="N2447" s="343"/>
      <c r="O2447" s="343"/>
    </row>
    <row r="2448" spans="1:15" ht="12.75">
      <c r="A2448" s="346"/>
      <c r="B2448" s="334"/>
      <c r="C2448" s="334"/>
      <c r="D2448" s="334"/>
      <c r="E2448" s="343"/>
      <c r="F2448" s="345"/>
      <c r="G2448" s="345"/>
      <c r="H2448" s="343"/>
      <c r="I2448" s="345"/>
      <c r="J2448" s="345"/>
      <c r="K2448" s="343"/>
      <c r="L2448" s="345"/>
      <c r="M2448" s="345"/>
      <c r="N2448" s="343"/>
      <c r="O2448" s="343"/>
    </row>
    <row r="2449" spans="1:15" ht="12.75">
      <c r="A2449" s="346"/>
      <c r="B2449" s="334"/>
      <c r="C2449" s="334"/>
      <c r="D2449" s="334"/>
      <c r="E2449" s="343"/>
      <c r="F2449" s="345"/>
      <c r="G2449" s="345"/>
      <c r="H2449" s="343"/>
      <c r="I2449" s="345"/>
      <c r="J2449" s="345"/>
      <c r="K2449" s="343"/>
      <c r="L2449" s="345"/>
      <c r="M2449" s="345"/>
      <c r="N2449" s="343"/>
      <c r="O2449" s="343"/>
    </row>
    <row r="2450" spans="1:15" ht="12.75">
      <c r="A2450" s="346"/>
      <c r="B2450" s="334"/>
      <c r="C2450" s="334"/>
      <c r="D2450" s="334"/>
      <c r="E2450" s="343"/>
      <c r="F2450" s="345"/>
      <c r="G2450" s="345"/>
      <c r="H2450" s="343"/>
      <c r="I2450" s="345"/>
      <c r="J2450" s="345"/>
      <c r="K2450" s="343"/>
      <c r="L2450" s="345"/>
      <c r="M2450" s="345"/>
      <c r="N2450" s="343"/>
      <c r="O2450" s="343"/>
    </row>
    <row r="2451" spans="1:15" ht="12.75">
      <c r="A2451" s="373" t="s">
        <v>690</v>
      </c>
      <c r="B2451" s="373"/>
      <c r="C2451" s="373"/>
      <c r="D2451" s="373"/>
      <c r="E2451" s="373"/>
      <c r="F2451" s="373"/>
      <c r="G2451" s="373"/>
      <c r="H2451" s="373"/>
      <c r="I2451" s="373"/>
      <c r="J2451" s="373"/>
      <c r="K2451" s="373"/>
      <c r="L2451" s="373"/>
      <c r="M2451" s="373"/>
      <c r="N2451" s="373"/>
      <c r="O2451" s="373"/>
    </row>
    <row r="2452" spans="1:15" ht="12.75">
      <c r="A2452" s="340"/>
      <c r="B2452" s="340"/>
      <c r="C2452" s="340"/>
      <c r="D2452" s="340"/>
      <c r="E2452" s="340"/>
      <c r="F2452" s="340"/>
      <c r="G2452" s="340"/>
      <c r="H2452" s="340"/>
      <c r="I2452" s="340"/>
      <c r="J2452" s="340"/>
      <c r="K2452" s="340"/>
      <c r="L2452" s="340"/>
      <c r="M2452" s="340"/>
      <c r="N2452" s="340"/>
      <c r="O2452" s="340"/>
    </row>
    <row r="2453" spans="1:15" ht="52.5">
      <c r="A2453" s="276" t="s">
        <v>43</v>
      </c>
      <c r="B2453" s="276" t="s">
        <v>44</v>
      </c>
      <c r="C2453" s="367" t="s">
        <v>45</v>
      </c>
      <c r="D2453" s="368"/>
      <c r="E2453" s="368"/>
      <c r="F2453" s="368"/>
      <c r="G2453" s="368"/>
      <c r="H2453" s="368"/>
      <c r="I2453" s="368"/>
      <c r="J2453" s="368"/>
      <c r="K2453" s="368"/>
      <c r="L2453" s="368"/>
      <c r="M2453" s="368"/>
      <c r="N2453" s="369"/>
      <c r="O2453" s="130" t="s">
        <v>46</v>
      </c>
    </row>
    <row r="2454" spans="1:15" ht="12.75">
      <c r="A2454" s="277"/>
      <c r="B2454" s="277"/>
      <c r="C2454" s="367" t="s">
        <v>47</v>
      </c>
      <c r="D2454" s="368"/>
      <c r="E2454" s="368"/>
      <c r="F2454" s="367" t="s">
        <v>48</v>
      </c>
      <c r="G2454" s="368"/>
      <c r="H2454" s="368"/>
      <c r="I2454" s="367" t="s">
        <v>49</v>
      </c>
      <c r="J2454" s="368"/>
      <c r="K2454" s="368"/>
      <c r="L2454" s="367" t="s">
        <v>50</v>
      </c>
      <c r="M2454" s="368"/>
      <c r="N2454" s="369"/>
      <c r="O2454" s="130"/>
    </row>
    <row r="2455" spans="1:15" ht="21">
      <c r="A2455" s="278"/>
      <c r="B2455" s="278"/>
      <c r="C2455" s="277" t="s">
        <v>51</v>
      </c>
      <c r="D2455" s="277" t="s">
        <v>52</v>
      </c>
      <c r="E2455" s="277" t="s">
        <v>53</v>
      </c>
      <c r="F2455" s="277" t="s">
        <v>51</v>
      </c>
      <c r="G2455" s="277" t="s">
        <v>54</v>
      </c>
      <c r="H2455" s="277" t="s">
        <v>53</v>
      </c>
      <c r="I2455" s="277" t="s">
        <v>51</v>
      </c>
      <c r="J2455" s="277" t="s">
        <v>54</v>
      </c>
      <c r="K2455" s="277" t="s">
        <v>53</v>
      </c>
      <c r="L2455" s="130" t="s">
        <v>51</v>
      </c>
      <c r="M2455" s="130" t="s">
        <v>54</v>
      </c>
      <c r="N2455" s="130" t="s">
        <v>53</v>
      </c>
      <c r="O2455" s="132"/>
    </row>
    <row r="2456" spans="1:15" ht="12.75">
      <c r="A2456" s="359" t="s">
        <v>55</v>
      </c>
      <c r="B2456" s="360"/>
      <c r="C2456" s="360"/>
      <c r="D2456" s="360"/>
      <c r="E2456" s="360"/>
      <c r="F2456" s="360"/>
      <c r="G2456" s="360"/>
      <c r="H2456" s="360"/>
      <c r="I2456" s="360"/>
      <c r="J2456" s="360"/>
      <c r="K2456" s="360"/>
      <c r="L2456" s="360"/>
      <c r="M2456" s="360"/>
      <c r="N2456" s="360"/>
      <c r="O2456" s="361"/>
    </row>
    <row r="2457" spans="1:15" ht="12.75">
      <c r="A2457" s="349" t="s">
        <v>56</v>
      </c>
      <c r="B2457" s="350"/>
      <c r="C2457" s="350"/>
      <c r="D2457" s="350"/>
      <c r="E2457" s="350"/>
      <c r="F2457" s="350"/>
      <c r="G2457" s="350"/>
      <c r="H2457" s="350"/>
      <c r="I2457" s="350"/>
      <c r="J2457" s="350"/>
      <c r="K2457" s="350"/>
      <c r="L2457" s="350"/>
      <c r="M2457" s="350"/>
      <c r="N2457" s="350"/>
      <c r="O2457" s="351"/>
    </row>
    <row r="2458" spans="1:15" ht="12.75">
      <c r="A2458" s="279"/>
      <c r="B2458" s="280"/>
      <c r="C2458" s="104"/>
      <c r="D2458" s="104"/>
      <c r="E2458" s="281"/>
      <c r="F2458" s="104"/>
      <c r="G2458" s="104"/>
      <c r="H2458" s="282"/>
      <c r="I2458" s="158"/>
      <c r="J2458" s="158"/>
      <c r="K2458" s="282"/>
      <c r="L2458" s="283"/>
      <c r="M2458" s="283"/>
      <c r="N2458" s="284"/>
      <c r="O2458" s="284"/>
    </row>
    <row r="2459" spans="1:15" ht="12.75">
      <c r="A2459" s="285" t="s">
        <v>545</v>
      </c>
      <c r="B2459" s="285"/>
      <c r="C2459" s="157"/>
      <c r="D2459" s="157"/>
      <c r="E2459" s="286">
        <v>43</v>
      </c>
      <c r="F2459" s="157"/>
      <c r="G2459" s="157"/>
      <c r="H2459" s="286">
        <v>42</v>
      </c>
      <c r="I2459" s="157"/>
      <c r="J2459" s="157"/>
      <c r="K2459" s="286">
        <v>35</v>
      </c>
      <c r="L2459" s="287"/>
      <c r="M2459" s="287"/>
      <c r="N2459" s="286">
        <v>55</v>
      </c>
      <c r="O2459" s="288">
        <f>SUM(E2459,H2459,K2459,N2459)</f>
        <v>175</v>
      </c>
    </row>
    <row r="2460" spans="1:15" ht="12.75">
      <c r="A2460" s="285"/>
      <c r="B2460" s="285"/>
      <c r="C2460" s="157"/>
      <c r="D2460" s="157"/>
      <c r="E2460" s="286"/>
      <c r="F2460" s="157"/>
      <c r="G2460" s="157"/>
      <c r="H2460" s="286"/>
      <c r="I2460" s="157"/>
      <c r="J2460" s="157"/>
      <c r="K2460" s="286"/>
      <c r="L2460" s="289"/>
      <c r="M2460" s="289"/>
      <c r="N2460" s="286"/>
      <c r="O2460" s="332"/>
    </row>
    <row r="2461" spans="1:15" ht="22.5">
      <c r="A2461" s="290" t="s">
        <v>57</v>
      </c>
      <c r="B2461" s="291" t="s">
        <v>58</v>
      </c>
      <c r="C2461" s="159">
        <v>15</v>
      </c>
      <c r="D2461" s="159">
        <v>250</v>
      </c>
      <c r="E2461" s="292">
        <f>(C2461*D2461)/1000</f>
        <v>3.75</v>
      </c>
      <c r="F2461" s="159">
        <v>15</v>
      </c>
      <c r="G2461" s="159">
        <v>250</v>
      </c>
      <c r="H2461" s="292">
        <f>(F2461*G2461)/1000</f>
        <v>3.75</v>
      </c>
      <c r="I2461" s="159">
        <v>15</v>
      </c>
      <c r="J2461" s="159">
        <v>250</v>
      </c>
      <c r="K2461" s="292">
        <f>(I2461*J2461)/1000</f>
        <v>3.75</v>
      </c>
      <c r="L2461" s="293">
        <v>15</v>
      </c>
      <c r="M2461" s="293">
        <v>250</v>
      </c>
      <c r="N2461" s="292">
        <f>(L2461*M2461)/1000</f>
        <v>3.75</v>
      </c>
      <c r="O2461" s="288">
        <f>SUM(E2461,H2461,K2461,N2461)</f>
        <v>15</v>
      </c>
    </row>
    <row r="2462" spans="1:15" ht="12.75">
      <c r="A2462" s="290"/>
      <c r="B2462" s="291"/>
      <c r="C2462" s="159"/>
      <c r="D2462" s="159"/>
      <c r="E2462" s="281"/>
      <c r="F2462" s="159"/>
      <c r="G2462" s="159"/>
      <c r="H2462" s="281"/>
      <c r="I2462" s="159"/>
      <c r="J2462" s="159"/>
      <c r="K2462" s="281"/>
      <c r="L2462" s="293"/>
      <c r="M2462" s="293"/>
      <c r="N2462" s="281"/>
      <c r="O2462" s="288"/>
    </row>
    <row r="2463" spans="1:15" ht="12.75">
      <c r="A2463" s="279" t="s">
        <v>546</v>
      </c>
      <c r="B2463" s="291" t="s">
        <v>58</v>
      </c>
      <c r="C2463" s="158">
        <v>12</v>
      </c>
      <c r="D2463" s="158">
        <v>34</v>
      </c>
      <c r="E2463" s="292">
        <f aca="true" t="shared" si="288" ref="E2463:E2469">(C2463*D2463)/1000</f>
        <v>0.408</v>
      </c>
      <c r="F2463" s="158">
        <v>12.5</v>
      </c>
      <c r="G2463" s="158">
        <v>30</v>
      </c>
      <c r="H2463" s="292">
        <f aca="true" t="shared" si="289" ref="H2463:H2469">(F2463*G2463)/1000</f>
        <v>0.375</v>
      </c>
      <c r="I2463" s="158">
        <v>12.5</v>
      </c>
      <c r="J2463" s="158">
        <v>20</v>
      </c>
      <c r="K2463" s="292">
        <f aca="true" t="shared" si="290" ref="K2463:K2469">(I2463*J2463)/1000</f>
        <v>0.25</v>
      </c>
      <c r="L2463" s="158">
        <v>13</v>
      </c>
      <c r="M2463" s="158">
        <v>25</v>
      </c>
      <c r="N2463" s="292">
        <f aca="true" t="shared" si="291" ref="N2463:N2469">(L2463*M2463)/1000</f>
        <v>0.325</v>
      </c>
      <c r="O2463" s="288">
        <f aca="true" t="shared" si="292" ref="O2463:O2469">SUM(E2463,H2463,K2463,N2463)</f>
        <v>1.3579999999999999</v>
      </c>
    </row>
    <row r="2464" spans="1:15" ht="12.75">
      <c r="A2464" s="279" t="s">
        <v>547</v>
      </c>
      <c r="B2464" s="291" t="s">
        <v>58</v>
      </c>
      <c r="C2464" s="158">
        <v>20</v>
      </c>
      <c r="D2464" s="158">
        <v>40</v>
      </c>
      <c r="E2464" s="292">
        <f t="shared" si="288"/>
        <v>0.8</v>
      </c>
      <c r="F2464" s="158">
        <v>22</v>
      </c>
      <c r="G2464" s="158">
        <v>30</v>
      </c>
      <c r="H2464" s="292">
        <f t="shared" si="289"/>
        <v>0.66</v>
      </c>
      <c r="I2464" s="158">
        <v>25</v>
      </c>
      <c r="J2464" s="158">
        <v>25</v>
      </c>
      <c r="K2464" s="292">
        <f t="shared" si="290"/>
        <v>0.625</v>
      </c>
      <c r="L2464" s="158">
        <v>26</v>
      </c>
      <c r="M2464" s="158">
        <v>27</v>
      </c>
      <c r="N2464" s="292">
        <f t="shared" si="291"/>
        <v>0.702</v>
      </c>
      <c r="O2464" s="288">
        <f t="shared" si="292"/>
        <v>2.787</v>
      </c>
    </row>
    <row r="2465" spans="1:15" ht="12.75">
      <c r="A2465" s="279" t="s">
        <v>548</v>
      </c>
      <c r="B2465" s="291" t="s">
        <v>58</v>
      </c>
      <c r="C2465" s="158">
        <v>6</v>
      </c>
      <c r="D2465" s="158">
        <v>25</v>
      </c>
      <c r="E2465" s="292">
        <f t="shared" si="288"/>
        <v>0.15</v>
      </c>
      <c r="F2465" s="158">
        <v>7</v>
      </c>
      <c r="G2465" s="158">
        <v>20</v>
      </c>
      <c r="H2465" s="292">
        <f t="shared" si="289"/>
        <v>0.14</v>
      </c>
      <c r="I2465" s="158">
        <v>6</v>
      </c>
      <c r="J2465" s="158">
        <v>15</v>
      </c>
      <c r="K2465" s="292">
        <f t="shared" si="290"/>
        <v>0.09</v>
      </c>
      <c r="L2465" s="158">
        <v>10</v>
      </c>
      <c r="M2465" s="158">
        <v>20</v>
      </c>
      <c r="N2465" s="292">
        <f t="shared" si="291"/>
        <v>0.2</v>
      </c>
      <c r="O2465" s="288">
        <f t="shared" si="292"/>
        <v>0.5800000000000001</v>
      </c>
    </row>
    <row r="2466" spans="1:15" ht="12.75">
      <c r="A2466" s="279" t="s">
        <v>549</v>
      </c>
      <c r="B2466" s="291" t="s">
        <v>58</v>
      </c>
      <c r="C2466" s="158">
        <v>95</v>
      </c>
      <c r="D2466" s="158">
        <v>30</v>
      </c>
      <c r="E2466" s="292">
        <f t="shared" si="288"/>
        <v>2.85</v>
      </c>
      <c r="F2466" s="158">
        <v>60</v>
      </c>
      <c r="G2466" s="158">
        <v>25</v>
      </c>
      <c r="H2466" s="292">
        <f t="shared" si="289"/>
        <v>1.5</v>
      </c>
      <c r="I2466" s="158">
        <v>65</v>
      </c>
      <c r="J2466" s="158">
        <v>15</v>
      </c>
      <c r="K2466" s="292">
        <f t="shared" si="290"/>
        <v>0.975</v>
      </c>
      <c r="L2466" s="158">
        <v>60</v>
      </c>
      <c r="M2466" s="158">
        <v>25</v>
      </c>
      <c r="N2466" s="292">
        <f t="shared" si="291"/>
        <v>1.5</v>
      </c>
      <c r="O2466" s="288">
        <f t="shared" si="292"/>
        <v>6.824999999999999</v>
      </c>
    </row>
    <row r="2467" spans="1:15" ht="12.75">
      <c r="A2467" s="279" t="s">
        <v>550</v>
      </c>
      <c r="B2467" s="291" t="s">
        <v>58</v>
      </c>
      <c r="C2467" s="158">
        <v>115</v>
      </c>
      <c r="D2467" s="158">
        <v>30</v>
      </c>
      <c r="E2467" s="292">
        <f t="shared" si="288"/>
        <v>3.45</v>
      </c>
      <c r="F2467" s="158">
        <v>110</v>
      </c>
      <c r="G2467" s="158">
        <v>30</v>
      </c>
      <c r="H2467" s="292">
        <f t="shared" si="289"/>
        <v>3.3</v>
      </c>
      <c r="I2467" s="158">
        <v>120</v>
      </c>
      <c r="J2467" s="158">
        <v>20</v>
      </c>
      <c r="K2467" s="292">
        <f t="shared" si="290"/>
        <v>2.4</v>
      </c>
      <c r="L2467" s="158">
        <v>140</v>
      </c>
      <c r="M2467" s="158">
        <v>25</v>
      </c>
      <c r="N2467" s="292">
        <f t="shared" si="291"/>
        <v>3.5</v>
      </c>
      <c r="O2467" s="288">
        <f t="shared" si="292"/>
        <v>12.65</v>
      </c>
    </row>
    <row r="2468" spans="1:15" ht="12.75">
      <c r="A2468" s="279" t="s">
        <v>551</v>
      </c>
      <c r="B2468" s="291" t="s">
        <v>58</v>
      </c>
      <c r="C2468" s="158">
        <v>2</v>
      </c>
      <c r="D2468" s="158">
        <v>100</v>
      </c>
      <c r="E2468" s="292">
        <f t="shared" si="288"/>
        <v>0.2</v>
      </c>
      <c r="F2468" s="158">
        <v>4</v>
      </c>
      <c r="G2468" s="158">
        <v>100</v>
      </c>
      <c r="H2468" s="292">
        <f t="shared" si="289"/>
        <v>0.4</v>
      </c>
      <c r="I2468" s="158">
        <v>3</v>
      </c>
      <c r="J2468" s="158">
        <v>50</v>
      </c>
      <c r="K2468" s="292">
        <f t="shared" si="290"/>
        <v>0.15</v>
      </c>
      <c r="L2468" s="158">
        <v>50</v>
      </c>
      <c r="M2468" s="158">
        <v>100</v>
      </c>
      <c r="N2468" s="292">
        <f t="shared" si="291"/>
        <v>5</v>
      </c>
      <c r="O2468" s="288">
        <f t="shared" si="292"/>
        <v>5.75</v>
      </c>
    </row>
    <row r="2469" spans="1:15" ht="12.75">
      <c r="A2469" s="279" t="s">
        <v>552</v>
      </c>
      <c r="B2469" s="291" t="s">
        <v>58</v>
      </c>
      <c r="C2469" s="158">
        <v>10</v>
      </c>
      <c r="D2469" s="158">
        <v>100</v>
      </c>
      <c r="E2469" s="292">
        <f t="shared" si="288"/>
        <v>1</v>
      </c>
      <c r="F2469" s="158">
        <v>7</v>
      </c>
      <c r="G2469" s="158">
        <v>100</v>
      </c>
      <c r="H2469" s="292">
        <f t="shared" si="289"/>
        <v>0.7</v>
      </c>
      <c r="I2469" s="158">
        <v>9</v>
      </c>
      <c r="J2469" s="158">
        <v>50</v>
      </c>
      <c r="K2469" s="292">
        <f t="shared" si="290"/>
        <v>0.45</v>
      </c>
      <c r="L2469" s="158">
        <v>15</v>
      </c>
      <c r="M2469" s="158">
        <v>100</v>
      </c>
      <c r="N2469" s="292">
        <f t="shared" si="291"/>
        <v>1.5</v>
      </c>
      <c r="O2469" s="288">
        <f t="shared" si="292"/>
        <v>3.65</v>
      </c>
    </row>
    <row r="2470" spans="1:15" ht="12.75">
      <c r="A2470" s="279"/>
      <c r="B2470" s="291"/>
      <c r="C2470" s="16"/>
      <c r="D2470" s="16"/>
      <c r="E2470" s="281"/>
      <c r="F2470" s="16"/>
      <c r="G2470" s="16"/>
      <c r="H2470" s="281"/>
      <c r="I2470" s="16"/>
      <c r="J2470" s="16"/>
      <c r="K2470" s="281"/>
      <c r="L2470" s="16"/>
      <c r="M2470" s="16"/>
      <c r="N2470" s="281"/>
      <c r="O2470" s="288"/>
    </row>
    <row r="2471" spans="1:15" ht="12.75">
      <c r="A2471" s="285" t="s">
        <v>553</v>
      </c>
      <c r="B2471" s="157"/>
      <c r="C2471" s="157"/>
      <c r="D2471" s="157"/>
      <c r="E2471" s="286">
        <f>SUM(E2463:E2469)</f>
        <v>8.858</v>
      </c>
      <c r="F2471" s="157"/>
      <c r="G2471" s="157"/>
      <c r="H2471" s="286">
        <f>SUM(H2463:H2469)</f>
        <v>7.075</v>
      </c>
      <c r="I2471" s="157"/>
      <c r="J2471" s="157"/>
      <c r="K2471" s="286">
        <f>SUM(K2463:K2469)</f>
        <v>4.94</v>
      </c>
      <c r="L2471" s="157"/>
      <c r="M2471" s="157"/>
      <c r="N2471" s="286">
        <f>SUM(N2463:N2469)</f>
        <v>12.727</v>
      </c>
      <c r="O2471" s="288">
        <f>SUM(E2471,H2471,K2471,N2471)</f>
        <v>33.6</v>
      </c>
    </row>
    <row r="2472" spans="1:15" ht="12.75">
      <c r="A2472" s="285"/>
      <c r="B2472" s="157"/>
      <c r="C2472" s="157"/>
      <c r="D2472" s="157"/>
      <c r="E2472" s="285"/>
      <c r="F2472" s="157"/>
      <c r="G2472" s="157"/>
      <c r="H2472" s="285"/>
      <c r="I2472" s="157"/>
      <c r="J2472" s="157"/>
      <c r="K2472" s="285"/>
      <c r="L2472" s="157"/>
      <c r="M2472" s="157"/>
      <c r="N2472" s="285"/>
      <c r="O2472" s="294"/>
    </row>
    <row r="2473" spans="1:15" ht="12.75">
      <c r="A2473" s="296" t="s">
        <v>59</v>
      </c>
      <c r="B2473" s="167" t="s">
        <v>169</v>
      </c>
      <c r="C2473" s="297">
        <v>320</v>
      </c>
      <c r="D2473" s="297">
        <v>40</v>
      </c>
      <c r="E2473" s="292">
        <f>(C2473*D2473)/1000</f>
        <v>12.8</v>
      </c>
      <c r="F2473" s="297">
        <v>370</v>
      </c>
      <c r="G2473" s="297">
        <v>40</v>
      </c>
      <c r="H2473" s="292">
        <f>(F2473*G2473)/1000</f>
        <v>14.8</v>
      </c>
      <c r="I2473" s="297">
        <v>290</v>
      </c>
      <c r="J2473" s="297">
        <v>40</v>
      </c>
      <c r="K2473" s="292">
        <f>(I2473*J2473)/1000</f>
        <v>11.6</v>
      </c>
      <c r="L2473" s="298">
        <v>380</v>
      </c>
      <c r="M2473" s="299">
        <v>40</v>
      </c>
      <c r="N2473" s="292">
        <f>(L2473*M2473)/1000</f>
        <v>15.2</v>
      </c>
      <c r="O2473" s="288">
        <f>SUM(E2473,H2473,K2473,N2473)</f>
        <v>54.400000000000006</v>
      </c>
    </row>
    <row r="2474" spans="1:15" ht="12.75">
      <c r="A2474" s="296"/>
      <c r="B2474" s="167"/>
      <c r="C2474" s="52"/>
      <c r="D2474" s="52"/>
      <c r="E2474" s="281"/>
      <c r="F2474" s="52"/>
      <c r="G2474" s="52"/>
      <c r="H2474" s="281"/>
      <c r="I2474" s="52"/>
      <c r="J2474" s="52"/>
      <c r="K2474" s="281"/>
      <c r="L2474" s="155"/>
      <c r="M2474" s="155"/>
      <c r="N2474" s="300"/>
      <c r="O2474" s="301"/>
    </row>
    <row r="2475" spans="1:15" ht="21">
      <c r="A2475" s="167" t="s">
        <v>60</v>
      </c>
      <c r="B2475" s="167"/>
      <c r="C2475" s="52"/>
      <c r="D2475" s="52"/>
      <c r="E2475" s="302">
        <v>0.3</v>
      </c>
      <c r="F2475" s="303"/>
      <c r="G2475" s="303"/>
      <c r="H2475" s="302">
        <v>0.3</v>
      </c>
      <c r="I2475" s="303"/>
      <c r="J2475" s="303"/>
      <c r="K2475" s="302">
        <v>0.3</v>
      </c>
      <c r="L2475" s="304"/>
      <c r="M2475" s="304"/>
      <c r="N2475" s="304">
        <v>0.3</v>
      </c>
      <c r="O2475" s="305">
        <f>SUM(E2475,H2475,K2475,N2475)</f>
        <v>1.2</v>
      </c>
    </row>
    <row r="2476" spans="1:15" ht="12.75">
      <c r="A2476" s="362" t="s">
        <v>61</v>
      </c>
      <c r="B2476" s="363"/>
      <c r="C2476" s="363"/>
      <c r="D2476" s="364"/>
      <c r="E2476" s="158"/>
      <c r="F2476" s="158"/>
      <c r="G2476" s="158"/>
      <c r="H2476" s="158"/>
      <c r="I2476" s="158"/>
      <c r="J2476" s="158"/>
      <c r="K2476" s="158"/>
      <c r="L2476" s="158"/>
      <c r="M2476" s="158"/>
      <c r="N2476" s="158"/>
      <c r="O2476" s="158"/>
    </row>
    <row r="2477" spans="1:15" ht="22.5">
      <c r="A2477" s="52" t="s">
        <v>62</v>
      </c>
      <c r="B2477" s="167" t="s">
        <v>63</v>
      </c>
      <c r="C2477" s="297">
        <v>9.21</v>
      </c>
      <c r="D2477" s="297">
        <v>4.38</v>
      </c>
      <c r="E2477" s="302">
        <f>C2477*D2477</f>
        <v>40.339800000000004</v>
      </c>
      <c r="F2477" s="297">
        <v>6.14</v>
      </c>
      <c r="G2477" s="297">
        <v>4.38</v>
      </c>
      <c r="H2477" s="302">
        <f>F2477*G2477</f>
        <v>26.893199999999997</v>
      </c>
      <c r="I2477" s="297">
        <v>3.66</v>
      </c>
      <c r="J2477" s="297">
        <v>4.39</v>
      </c>
      <c r="K2477" s="302">
        <f>I2477*J2477</f>
        <v>16.0674</v>
      </c>
      <c r="L2477" s="307">
        <v>11.68</v>
      </c>
      <c r="M2477" s="303">
        <v>4.37</v>
      </c>
      <c r="N2477" s="302">
        <f>L2477*M2477</f>
        <v>51.0416</v>
      </c>
      <c r="O2477" s="308">
        <f>E2477+H2477+K2477+N2477</f>
        <v>134.34199999999998</v>
      </c>
    </row>
    <row r="2478" spans="1:15" ht="22.5">
      <c r="A2478" s="52" t="s">
        <v>64</v>
      </c>
      <c r="B2478" s="167" t="s">
        <v>65</v>
      </c>
      <c r="C2478" s="297">
        <v>60.22</v>
      </c>
      <c r="D2478" s="297">
        <v>2.222</v>
      </c>
      <c r="E2478" s="302">
        <f>C2478*D2478</f>
        <v>133.80884</v>
      </c>
      <c r="F2478" s="297">
        <v>11.36</v>
      </c>
      <c r="G2478" s="297">
        <v>2.222</v>
      </c>
      <c r="H2478" s="302">
        <f>F2478*G2478</f>
        <v>25.241919999999997</v>
      </c>
      <c r="I2478" s="297"/>
      <c r="J2478" s="297"/>
      <c r="K2478" s="302">
        <f>I2478*J2478</f>
        <v>0</v>
      </c>
      <c r="L2478" s="307">
        <v>49.85</v>
      </c>
      <c r="M2478" s="303">
        <v>2.222</v>
      </c>
      <c r="N2478" s="302">
        <f>L2478*M2478</f>
        <v>110.7667</v>
      </c>
      <c r="O2478" s="308">
        <f>E2478+H2478+K2478+N2478</f>
        <v>269.81746</v>
      </c>
    </row>
    <row r="2479" spans="1:15" ht="45">
      <c r="A2479" s="52" t="s">
        <v>66</v>
      </c>
      <c r="B2479" s="167" t="s">
        <v>65</v>
      </c>
      <c r="C2479" s="297"/>
      <c r="D2479" s="297"/>
      <c r="E2479" s="302">
        <f>C2479*D2479</f>
        <v>0</v>
      </c>
      <c r="F2479" s="297"/>
      <c r="G2479" s="297"/>
      <c r="H2479" s="302">
        <f>F2479*G2479</f>
        <v>0</v>
      </c>
      <c r="I2479" s="297"/>
      <c r="J2479" s="297"/>
      <c r="K2479" s="302">
        <f>I2479*J2479</f>
        <v>0</v>
      </c>
      <c r="L2479" s="307"/>
      <c r="M2479" s="303"/>
      <c r="N2479" s="302">
        <f>L2479*M2479</f>
        <v>0</v>
      </c>
      <c r="O2479" s="308">
        <f>E2479+H2479+K2479+N2479</f>
        <v>0</v>
      </c>
    </row>
    <row r="2480" spans="1:15" ht="22.5">
      <c r="A2480" s="52" t="s">
        <v>67</v>
      </c>
      <c r="B2480" s="167" t="s">
        <v>32</v>
      </c>
      <c r="C2480" s="297">
        <v>116.54</v>
      </c>
      <c r="D2480" s="297">
        <v>0.03</v>
      </c>
      <c r="E2480" s="302">
        <f>C2480*D2480</f>
        <v>3.4962</v>
      </c>
      <c r="F2480" s="297">
        <v>116.54</v>
      </c>
      <c r="G2480" s="297">
        <v>0.03</v>
      </c>
      <c r="H2480" s="302">
        <f>F2480*G2480</f>
        <v>3.4962</v>
      </c>
      <c r="I2480" s="297">
        <v>116.54</v>
      </c>
      <c r="J2480" s="297">
        <v>0.03</v>
      </c>
      <c r="K2480" s="302">
        <f>I2480*J2480</f>
        <v>3.4962</v>
      </c>
      <c r="L2480" s="297">
        <v>116.53</v>
      </c>
      <c r="M2480" s="297">
        <v>0.029</v>
      </c>
      <c r="N2480" s="302">
        <f>L2480*M2480</f>
        <v>3.37937</v>
      </c>
      <c r="O2480" s="308">
        <f>E2480+H2480+K2480+N2480</f>
        <v>13.86797</v>
      </c>
    </row>
    <row r="2481" spans="1:15" ht="22.5">
      <c r="A2481" s="52" t="s">
        <v>68</v>
      </c>
      <c r="B2481" s="167" t="s">
        <v>32</v>
      </c>
      <c r="C2481" s="297">
        <v>116.54</v>
      </c>
      <c r="D2481" s="297">
        <v>0.0172</v>
      </c>
      <c r="E2481" s="302">
        <f>C2481*D2481</f>
        <v>2.0044880000000003</v>
      </c>
      <c r="F2481" s="297">
        <v>116.54</v>
      </c>
      <c r="G2481" s="297">
        <v>0.0175</v>
      </c>
      <c r="H2481" s="302">
        <f>F2481*G2481</f>
        <v>2.0394500000000004</v>
      </c>
      <c r="I2481" s="297">
        <v>116.54</v>
      </c>
      <c r="J2481" s="297">
        <v>0.0172</v>
      </c>
      <c r="K2481" s="302">
        <f>I2481*J2481</f>
        <v>2.0044880000000003</v>
      </c>
      <c r="L2481" s="303">
        <v>116.53</v>
      </c>
      <c r="M2481" s="303">
        <v>0.017</v>
      </c>
      <c r="N2481" s="302">
        <f>L2481*M2481</f>
        <v>1.9810100000000002</v>
      </c>
      <c r="O2481" s="308">
        <f>E2481+H2481+K2481+N2481</f>
        <v>8.029436</v>
      </c>
    </row>
    <row r="2482" spans="1:15" ht="52.5">
      <c r="A2482" s="291" t="s">
        <v>69</v>
      </c>
      <c r="B2482" s="309" t="s">
        <v>1</v>
      </c>
      <c r="C2482" s="157"/>
      <c r="D2482" s="157"/>
      <c r="E2482" s="286">
        <f>E2477+E2478+E2479+E2480+E2481</f>
        <v>179.649328</v>
      </c>
      <c r="F2482" s="286"/>
      <c r="G2482" s="286"/>
      <c r="H2482" s="286">
        <f>H2477+H2478+H2479+H2480+H2481</f>
        <v>57.67077</v>
      </c>
      <c r="I2482" s="286"/>
      <c r="J2482" s="286"/>
      <c r="K2482" s="286">
        <f>K2477+K2478+K2479+K2480+K2481</f>
        <v>21.568088000000003</v>
      </c>
      <c r="L2482" s="286"/>
      <c r="M2482" s="286"/>
      <c r="N2482" s="286">
        <f>N2477+N2478+N2479+N2480+N2481</f>
        <v>167.16868</v>
      </c>
      <c r="O2482" s="286">
        <f>O2477+O2478+O2479+O2480+O2481</f>
        <v>426.05686599999996</v>
      </c>
    </row>
    <row r="2483" spans="1:15" ht="12.75">
      <c r="A2483" s="352" t="s">
        <v>554</v>
      </c>
      <c r="B2483" s="365"/>
      <c r="C2483" s="365"/>
      <c r="D2483" s="365"/>
      <c r="E2483" s="365"/>
      <c r="F2483" s="365"/>
      <c r="G2483" s="365"/>
      <c r="H2483" s="365"/>
      <c r="I2483" s="365"/>
      <c r="J2483" s="365"/>
      <c r="K2483" s="365"/>
      <c r="L2483" s="365"/>
      <c r="M2483" s="365"/>
      <c r="N2483" s="365"/>
      <c r="O2483" s="366"/>
    </row>
    <row r="2484" spans="1:15" ht="12.7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</row>
    <row r="2485" spans="1:15" ht="12.75">
      <c r="A2485" s="167" t="s">
        <v>70</v>
      </c>
      <c r="B2485" s="167" t="s">
        <v>32</v>
      </c>
      <c r="C2485" s="297"/>
      <c r="D2485" s="297"/>
      <c r="E2485" s="302">
        <f>C2485*D2485</f>
        <v>0</v>
      </c>
      <c r="F2485" s="297"/>
      <c r="G2485" s="297"/>
      <c r="H2485" s="302">
        <f>F2485*G2485</f>
        <v>0</v>
      </c>
      <c r="I2485" s="297"/>
      <c r="J2485" s="297"/>
      <c r="K2485" s="302">
        <f>I2485*J2485</f>
        <v>0</v>
      </c>
      <c r="L2485" s="307"/>
      <c r="M2485" s="303"/>
      <c r="N2485" s="302">
        <f>L2485*M2485</f>
        <v>0</v>
      </c>
      <c r="O2485" s="308">
        <f>E2485+H2485+K2485+N2485</f>
        <v>0</v>
      </c>
    </row>
    <row r="2486" spans="1:15" ht="12.75">
      <c r="A2486" s="167" t="s">
        <v>71</v>
      </c>
      <c r="B2486" s="167" t="s">
        <v>141</v>
      </c>
      <c r="C2486" s="297"/>
      <c r="D2486" s="297"/>
      <c r="E2486" s="302">
        <f>C2486*D2486</f>
        <v>0</v>
      </c>
      <c r="F2486" s="297"/>
      <c r="G2486" s="297"/>
      <c r="H2486" s="302">
        <f>F2486*G2486</f>
        <v>0</v>
      </c>
      <c r="I2486" s="297"/>
      <c r="J2486" s="297"/>
      <c r="K2486" s="302">
        <f>I2486*J2486</f>
        <v>0</v>
      </c>
      <c r="L2486" s="307"/>
      <c r="M2486" s="303"/>
      <c r="N2486" s="302">
        <f>L2486*M2486</f>
        <v>0</v>
      </c>
      <c r="O2486" s="308">
        <f>E2486+H2486+K2486+N2486</f>
        <v>0</v>
      </c>
    </row>
    <row r="2487" spans="1:15" ht="12.75">
      <c r="A2487" s="167"/>
      <c r="B2487" s="167"/>
      <c r="C2487" s="297"/>
      <c r="D2487" s="297"/>
      <c r="E2487" s="302"/>
      <c r="F2487" s="297"/>
      <c r="G2487" s="297"/>
      <c r="H2487" s="302"/>
      <c r="I2487" s="297"/>
      <c r="J2487" s="297"/>
      <c r="K2487" s="302"/>
      <c r="L2487" s="307"/>
      <c r="M2487" s="307"/>
      <c r="N2487" s="302"/>
      <c r="O2487" s="308"/>
    </row>
    <row r="2488" spans="1:15" ht="21">
      <c r="A2488" s="167" t="s">
        <v>619</v>
      </c>
      <c r="B2488" s="167"/>
      <c r="C2488" s="297"/>
      <c r="D2488" s="297"/>
      <c r="E2488" s="302">
        <f>SUM(E2485:E2487)</f>
        <v>0</v>
      </c>
      <c r="F2488" s="297"/>
      <c r="G2488" s="297"/>
      <c r="H2488" s="302">
        <f>SUM(H2485:H2487)</f>
        <v>0</v>
      </c>
      <c r="I2488" s="297"/>
      <c r="J2488" s="297"/>
      <c r="K2488" s="302">
        <f>SUM(K2485:K2487)</f>
        <v>0</v>
      </c>
      <c r="L2488" s="307"/>
      <c r="M2488" s="307"/>
      <c r="N2488" s="302">
        <f>SUM(N2485:N2487)</f>
        <v>0</v>
      </c>
      <c r="O2488" s="308">
        <f>SUM(O2485:O2487)</f>
        <v>0</v>
      </c>
    </row>
    <row r="2489" spans="1:15" ht="12.75">
      <c r="A2489" s="167"/>
      <c r="B2489" s="167"/>
      <c r="C2489" s="167"/>
      <c r="D2489" s="167"/>
      <c r="E2489" s="310"/>
      <c r="F2489" s="167"/>
      <c r="G2489" s="167"/>
      <c r="H2489" s="167"/>
      <c r="I2489" s="167"/>
      <c r="J2489" s="167"/>
      <c r="K2489" s="310"/>
      <c r="L2489" s="310"/>
      <c r="M2489" s="310"/>
      <c r="N2489" s="310"/>
      <c r="O2489" s="311"/>
    </row>
    <row r="2490" spans="1:15" ht="12.75">
      <c r="A2490" s="167" t="s">
        <v>650</v>
      </c>
      <c r="B2490" s="167" t="s">
        <v>561</v>
      </c>
      <c r="C2490" s="52"/>
      <c r="D2490" s="52"/>
      <c r="E2490" s="302">
        <v>5</v>
      </c>
      <c r="F2490" s="160"/>
      <c r="G2490" s="160"/>
      <c r="H2490" s="168">
        <v>3</v>
      </c>
      <c r="I2490" s="160"/>
      <c r="J2490" s="160"/>
      <c r="K2490" s="168">
        <v>5</v>
      </c>
      <c r="L2490" s="160"/>
      <c r="M2490" s="160"/>
      <c r="N2490" s="168">
        <v>7</v>
      </c>
      <c r="O2490" s="308">
        <f>E2490+H2490+K2490+N2490</f>
        <v>20</v>
      </c>
    </row>
    <row r="2491" spans="1:15" ht="12.75">
      <c r="A2491" s="167"/>
      <c r="B2491" s="167"/>
      <c r="C2491" s="52"/>
      <c r="D2491" s="52"/>
      <c r="E2491" s="302"/>
      <c r="F2491" s="52"/>
      <c r="G2491" s="52"/>
      <c r="H2491" s="52"/>
      <c r="I2491" s="52"/>
      <c r="J2491" s="52"/>
      <c r="K2491" s="52"/>
      <c r="L2491" s="52"/>
      <c r="M2491" s="52"/>
      <c r="N2491" s="52"/>
      <c r="O2491" s="316"/>
    </row>
    <row r="2492" spans="1:15" ht="21">
      <c r="A2492" s="167" t="s">
        <v>562</v>
      </c>
      <c r="B2492" s="167"/>
      <c r="C2492" s="167"/>
      <c r="D2492" s="167"/>
      <c r="E2492" s="310"/>
      <c r="F2492" s="167"/>
      <c r="G2492" s="167"/>
      <c r="H2492" s="310"/>
      <c r="I2492" s="167"/>
      <c r="J2492" s="167"/>
      <c r="K2492" s="310"/>
      <c r="L2492" s="310"/>
      <c r="M2492" s="310"/>
      <c r="N2492" s="310"/>
      <c r="O2492" s="157"/>
    </row>
    <row r="2493" spans="1:15" ht="12.75">
      <c r="A2493" s="52" t="s">
        <v>563</v>
      </c>
      <c r="B2493" s="167" t="s">
        <v>333</v>
      </c>
      <c r="C2493" s="297"/>
      <c r="D2493" s="297"/>
      <c r="E2493" s="292">
        <f aca="true" t="shared" si="293" ref="E2493:E2498">(C2493*D2493)/1000</f>
        <v>0</v>
      </c>
      <c r="F2493" s="297"/>
      <c r="G2493" s="297"/>
      <c r="H2493" s="292">
        <f aca="true" t="shared" si="294" ref="H2493:H2498">(F2493*G2493)/1000</f>
        <v>0</v>
      </c>
      <c r="I2493" s="297">
        <v>250</v>
      </c>
      <c r="J2493" s="297">
        <v>80</v>
      </c>
      <c r="K2493" s="292">
        <f aca="true" t="shared" si="295" ref="K2493:K2498">(I2493*J2493)/1000</f>
        <v>20</v>
      </c>
      <c r="L2493" s="298"/>
      <c r="M2493" s="298"/>
      <c r="N2493" s="292">
        <f aca="true" t="shared" si="296" ref="N2493:N2498">(L2493*M2493)/1000</f>
        <v>0</v>
      </c>
      <c r="O2493" s="308">
        <f aca="true" t="shared" si="297" ref="O2493:O2499">E2493+H2493+K2493+N2493</f>
        <v>20</v>
      </c>
    </row>
    <row r="2494" spans="1:15" ht="12.75">
      <c r="A2494" s="52" t="s">
        <v>565</v>
      </c>
      <c r="B2494" s="167" t="s">
        <v>333</v>
      </c>
      <c r="C2494" s="297"/>
      <c r="D2494" s="297"/>
      <c r="E2494" s="292">
        <f t="shared" si="293"/>
        <v>0</v>
      </c>
      <c r="F2494" s="297"/>
      <c r="G2494" s="297"/>
      <c r="H2494" s="292">
        <f t="shared" si="294"/>
        <v>0</v>
      </c>
      <c r="I2494" s="297">
        <v>5</v>
      </c>
      <c r="J2494" s="297">
        <v>100</v>
      </c>
      <c r="K2494" s="292">
        <f t="shared" si="295"/>
        <v>0.5</v>
      </c>
      <c r="L2494" s="298"/>
      <c r="M2494" s="298"/>
      <c r="N2494" s="292">
        <f t="shared" si="296"/>
        <v>0</v>
      </c>
      <c r="O2494" s="308">
        <f t="shared" si="297"/>
        <v>0.5</v>
      </c>
    </row>
    <row r="2495" spans="1:15" ht="12.75">
      <c r="A2495" s="52" t="s">
        <v>566</v>
      </c>
      <c r="B2495" s="167" t="s">
        <v>365</v>
      </c>
      <c r="C2495" s="297"/>
      <c r="D2495" s="297"/>
      <c r="E2495" s="292">
        <f t="shared" si="293"/>
        <v>0</v>
      </c>
      <c r="F2495" s="297"/>
      <c r="G2495" s="297"/>
      <c r="H2495" s="292">
        <f t="shared" si="294"/>
        <v>0</v>
      </c>
      <c r="I2495" s="297"/>
      <c r="J2495" s="297"/>
      <c r="K2495" s="292">
        <f t="shared" si="295"/>
        <v>0</v>
      </c>
      <c r="L2495" s="298"/>
      <c r="M2495" s="298"/>
      <c r="N2495" s="292">
        <f t="shared" si="296"/>
        <v>0</v>
      </c>
      <c r="O2495" s="308">
        <f t="shared" si="297"/>
        <v>0</v>
      </c>
    </row>
    <row r="2496" spans="1:15" ht="12.75">
      <c r="A2496" s="52" t="s">
        <v>567</v>
      </c>
      <c r="B2496" s="167" t="s">
        <v>333</v>
      </c>
      <c r="C2496" s="297"/>
      <c r="D2496" s="297"/>
      <c r="E2496" s="292">
        <f t="shared" si="293"/>
        <v>0</v>
      </c>
      <c r="F2496" s="297"/>
      <c r="G2496" s="297"/>
      <c r="H2496" s="292">
        <f t="shared" si="294"/>
        <v>0</v>
      </c>
      <c r="I2496" s="297">
        <v>50</v>
      </c>
      <c r="J2496" s="297">
        <v>5</v>
      </c>
      <c r="K2496" s="292">
        <f t="shared" si="295"/>
        <v>0.25</v>
      </c>
      <c r="L2496" s="298"/>
      <c r="M2496" s="298"/>
      <c r="N2496" s="292">
        <f t="shared" si="296"/>
        <v>0</v>
      </c>
      <c r="O2496" s="308">
        <f t="shared" si="297"/>
        <v>0.25</v>
      </c>
    </row>
    <row r="2497" spans="1:15" ht="22.5">
      <c r="A2497" s="52" t="s">
        <v>194</v>
      </c>
      <c r="B2497" s="167" t="s">
        <v>193</v>
      </c>
      <c r="C2497" s="297"/>
      <c r="D2497" s="297"/>
      <c r="E2497" s="292">
        <f t="shared" si="293"/>
        <v>0</v>
      </c>
      <c r="F2497" s="297"/>
      <c r="G2497" s="297"/>
      <c r="H2497" s="292">
        <f t="shared" si="294"/>
        <v>0</v>
      </c>
      <c r="I2497" s="297">
        <v>20</v>
      </c>
      <c r="J2497" s="297">
        <v>500</v>
      </c>
      <c r="K2497" s="292">
        <f t="shared" si="295"/>
        <v>10</v>
      </c>
      <c r="L2497" s="298"/>
      <c r="M2497" s="298"/>
      <c r="N2497" s="292">
        <f t="shared" si="296"/>
        <v>0</v>
      </c>
      <c r="O2497" s="308">
        <f t="shared" si="297"/>
        <v>10</v>
      </c>
    </row>
    <row r="2498" spans="1:15" ht="12.75">
      <c r="A2498" s="52" t="s">
        <v>192</v>
      </c>
      <c r="B2498" s="167" t="s">
        <v>193</v>
      </c>
      <c r="C2498" s="297"/>
      <c r="D2498" s="297"/>
      <c r="E2498" s="292">
        <f t="shared" si="293"/>
        <v>0</v>
      </c>
      <c r="F2498" s="297"/>
      <c r="G2498" s="297"/>
      <c r="H2498" s="292">
        <f t="shared" si="294"/>
        <v>0</v>
      </c>
      <c r="I2498" s="297">
        <v>20</v>
      </c>
      <c r="J2498" s="297">
        <v>450</v>
      </c>
      <c r="K2498" s="292">
        <f t="shared" si="295"/>
        <v>9</v>
      </c>
      <c r="L2498" s="298"/>
      <c r="M2498" s="298"/>
      <c r="N2498" s="292">
        <f t="shared" si="296"/>
        <v>0</v>
      </c>
      <c r="O2498" s="308">
        <f t="shared" si="297"/>
        <v>9</v>
      </c>
    </row>
    <row r="2499" spans="1:15" ht="33.75">
      <c r="A2499" s="143" t="s">
        <v>569</v>
      </c>
      <c r="B2499" s="167" t="s">
        <v>561</v>
      </c>
      <c r="C2499" s="167"/>
      <c r="D2499" s="167"/>
      <c r="E2499" s="312">
        <v>10</v>
      </c>
      <c r="F2499" s="313"/>
      <c r="G2499" s="313"/>
      <c r="H2499" s="312">
        <v>10</v>
      </c>
      <c r="I2499" s="313"/>
      <c r="J2499" s="313"/>
      <c r="K2499" s="312">
        <v>10</v>
      </c>
      <c r="L2499" s="312"/>
      <c r="M2499" s="312"/>
      <c r="N2499" s="312">
        <v>10</v>
      </c>
      <c r="O2499" s="308">
        <f t="shared" si="297"/>
        <v>40</v>
      </c>
    </row>
    <row r="2500" spans="1:15" ht="32.25">
      <c r="A2500" s="314" t="s">
        <v>78</v>
      </c>
      <c r="B2500" s="309" t="s">
        <v>1</v>
      </c>
      <c r="C2500" s="309"/>
      <c r="D2500" s="309"/>
      <c r="E2500" s="315">
        <f>SUM(E2493:E2499)</f>
        <v>10</v>
      </c>
      <c r="F2500" s="315"/>
      <c r="G2500" s="315"/>
      <c r="H2500" s="315">
        <f>SUM(H2493:H2499)</f>
        <v>10</v>
      </c>
      <c r="I2500" s="315"/>
      <c r="J2500" s="315"/>
      <c r="K2500" s="315">
        <f>SUM(K2493:K2499)</f>
        <v>49.75</v>
      </c>
      <c r="L2500" s="315"/>
      <c r="M2500" s="315"/>
      <c r="N2500" s="315">
        <f>SUM(N2493:N2499)</f>
        <v>10</v>
      </c>
      <c r="O2500" s="315">
        <f>SUM(O2493:O2499)</f>
        <v>79.75</v>
      </c>
    </row>
    <row r="2501" spans="1:15" ht="21">
      <c r="A2501" s="1" t="s">
        <v>79</v>
      </c>
      <c r="B2501" s="167"/>
      <c r="C2501" s="158"/>
      <c r="D2501" s="158"/>
      <c r="E2501" s="158"/>
      <c r="F2501" s="158"/>
      <c r="G2501" s="158"/>
      <c r="H2501" s="158"/>
      <c r="I2501" s="158"/>
      <c r="J2501" s="158"/>
      <c r="K2501" s="158"/>
      <c r="L2501" s="158"/>
      <c r="M2501" s="158"/>
      <c r="N2501" s="158"/>
      <c r="O2501" s="157"/>
    </row>
    <row r="2502" spans="1:15" ht="22.5">
      <c r="A2502" s="143" t="s">
        <v>628</v>
      </c>
      <c r="B2502" s="167" t="s">
        <v>561</v>
      </c>
      <c r="C2502" s="158">
        <v>1</v>
      </c>
      <c r="D2502" s="158"/>
      <c r="E2502" s="316">
        <v>30</v>
      </c>
      <c r="F2502" s="158"/>
      <c r="G2502" s="158"/>
      <c r="H2502" s="158"/>
      <c r="I2502" s="158"/>
      <c r="J2502" s="158"/>
      <c r="K2502" s="158"/>
      <c r="L2502" s="158"/>
      <c r="M2502" s="158"/>
      <c r="N2502" s="316"/>
      <c r="O2502" s="308">
        <f>E2502+H2502+K2502+N2502</f>
        <v>30</v>
      </c>
    </row>
    <row r="2503" spans="1:15" ht="12.75">
      <c r="A2503" s="143" t="s">
        <v>629</v>
      </c>
      <c r="B2503" s="167" t="s">
        <v>22</v>
      </c>
      <c r="C2503" s="52"/>
      <c r="D2503" s="52"/>
      <c r="E2503" s="160"/>
      <c r="F2503" s="297">
        <v>1</v>
      </c>
      <c r="G2503" s="297"/>
      <c r="H2503" s="302">
        <v>15</v>
      </c>
      <c r="I2503" s="52"/>
      <c r="J2503" s="52"/>
      <c r="K2503" s="319"/>
      <c r="L2503" s="319"/>
      <c r="M2503" s="319"/>
      <c r="N2503" s="335"/>
      <c r="O2503" s="308">
        <f>E2503+H2503+K2503+N2503</f>
        <v>15</v>
      </c>
    </row>
    <row r="2504" spans="1:15" ht="31.5">
      <c r="A2504" s="1" t="s">
        <v>176</v>
      </c>
      <c r="B2504" s="317" t="s">
        <v>1</v>
      </c>
      <c r="C2504" s="158"/>
      <c r="D2504" s="158"/>
      <c r="E2504" s="286">
        <f>SUM(E2502)</f>
        <v>30</v>
      </c>
      <c r="F2504" s="104"/>
      <c r="G2504" s="104"/>
      <c r="H2504" s="292">
        <f>SUM(H2502:H2503)</f>
        <v>15</v>
      </c>
      <c r="I2504" s="104"/>
      <c r="J2504" s="104"/>
      <c r="K2504" s="318"/>
      <c r="L2504" s="318"/>
      <c r="M2504" s="318"/>
      <c r="N2504" s="318"/>
      <c r="O2504" s="315">
        <f>SUM(O2502:O2503)</f>
        <v>45</v>
      </c>
    </row>
    <row r="2505" spans="1:15" ht="12.75">
      <c r="A2505" s="352" t="s">
        <v>80</v>
      </c>
      <c r="B2505" s="363"/>
      <c r="C2505" s="363"/>
      <c r="D2505" s="363"/>
      <c r="E2505" s="364"/>
      <c r="F2505" s="158"/>
      <c r="G2505" s="158"/>
      <c r="H2505" s="158"/>
      <c r="I2505" s="158"/>
      <c r="J2505" s="158"/>
      <c r="K2505" s="158"/>
      <c r="L2505" s="158"/>
      <c r="M2505" s="158"/>
      <c r="N2505" s="158"/>
      <c r="O2505" s="158"/>
    </row>
    <row r="2506" spans="1:15" ht="12.75">
      <c r="A2506" s="319" t="s">
        <v>2</v>
      </c>
      <c r="B2506" s="280" t="s">
        <v>572</v>
      </c>
      <c r="C2506" s="306">
        <v>1</v>
      </c>
      <c r="D2506" s="104">
        <v>100</v>
      </c>
      <c r="E2506" s="292">
        <f aca="true" t="shared" si="298" ref="E2506:E2512">(C2506*D2506)/1000</f>
        <v>0.1</v>
      </c>
      <c r="F2506" s="306">
        <v>1</v>
      </c>
      <c r="G2506" s="104">
        <v>100</v>
      </c>
      <c r="H2506" s="292">
        <f aca="true" t="shared" si="299" ref="H2506:H2512">(F2506*G2506)/1000</f>
        <v>0.1</v>
      </c>
      <c r="I2506" s="306"/>
      <c r="J2506" s="104"/>
      <c r="K2506" s="292">
        <f aca="true" t="shared" si="300" ref="K2506:K2512">(I2506*J2506)/1000</f>
        <v>0</v>
      </c>
      <c r="L2506" s="306">
        <v>2</v>
      </c>
      <c r="M2506" s="104">
        <v>100</v>
      </c>
      <c r="N2506" s="292">
        <f aca="true" t="shared" si="301" ref="N2506:N2512">(L2506*M2506)/1000</f>
        <v>0.2</v>
      </c>
      <c r="O2506" s="308">
        <f aca="true" t="shared" si="302" ref="O2506:O2539">E2506+H2506+K2506+N2506</f>
        <v>0.4</v>
      </c>
    </row>
    <row r="2507" spans="1:15" ht="12.75">
      <c r="A2507" s="319" t="s">
        <v>573</v>
      </c>
      <c r="B2507" s="280" t="s">
        <v>9</v>
      </c>
      <c r="C2507" s="306">
        <v>1</v>
      </c>
      <c r="D2507" s="104">
        <v>100</v>
      </c>
      <c r="E2507" s="292">
        <f t="shared" si="298"/>
        <v>0.1</v>
      </c>
      <c r="F2507" s="306">
        <v>1</v>
      </c>
      <c r="G2507" s="104">
        <v>100</v>
      </c>
      <c r="H2507" s="292">
        <f t="shared" si="299"/>
        <v>0.1</v>
      </c>
      <c r="I2507" s="306"/>
      <c r="J2507" s="104"/>
      <c r="K2507" s="292">
        <f t="shared" si="300"/>
        <v>0</v>
      </c>
      <c r="L2507" s="306"/>
      <c r="M2507" s="104"/>
      <c r="N2507" s="292">
        <f t="shared" si="301"/>
        <v>0</v>
      </c>
      <c r="O2507" s="308">
        <f t="shared" si="302"/>
        <v>0.2</v>
      </c>
    </row>
    <row r="2508" spans="1:15" ht="12.75">
      <c r="A2508" s="319" t="s">
        <v>6</v>
      </c>
      <c r="B2508" s="280" t="s">
        <v>9</v>
      </c>
      <c r="C2508" s="306">
        <v>10</v>
      </c>
      <c r="D2508" s="104">
        <v>33</v>
      </c>
      <c r="E2508" s="292">
        <f t="shared" si="298"/>
        <v>0.33</v>
      </c>
      <c r="F2508" s="306">
        <v>10</v>
      </c>
      <c r="G2508" s="104">
        <v>33</v>
      </c>
      <c r="H2508" s="292">
        <f t="shared" si="299"/>
        <v>0.33</v>
      </c>
      <c r="I2508" s="306"/>
      <c r="J2508" s="104"/>
      <c r="K2508" s="292">
        <f t="shared" si="300"/>
        <v>0</v>
      </c>
      <c r="L2508" s="306">
        <v>10</v>
      </c>
      <c r="M2508" s="104">
        <v>33</v>
      </c>
      <c r="N2508" s="292">
        <f t="shared" si="301"/>
        <v>0.33</v>
      </c>
      <c r="O2508" s="308">
        <f t="shared" si="302"/>
        <v>0.99</v>
      </c>
    </row>
    <row r="2509" spans="1:15" ht="12.75">
      <c r="A2509" s="319" t="s">
        <v>574</v>
      </c>
      <c r="B2509" s="280" t="s">
        <v>572</v>
      </c>
      <c r="C2509" s="306">
        <v>10</v>
      </c>
      <c r="D2509" s="104">
        <v>10</v>
      </c>
      <c r="E2509" s="292">
        <f t="shared" si="298"/>
        <v>0.1</v>
      </c>
      <c r="F2509" s="306">
        <v>10</v>
      </c>
      <c r="G2509" s="104">
        <v>10</v>
      </c>
      <c r="H2509" s="292">
        <f t="shared" si="299"/>
        <v>0.1</v>
      </c>
      <c r="I2509" s="306">
        <v>10</v>
      </c>
      <c r="J2509" s="104">
        <v>10</v>
      </c>
      <c r="K2509" s="292">
        <f t="shared" si="300"/>
        <v>0.1</v>
      </c>
      <c r="L2509" s="306">
        <v>10</v>
      </c>
      <c r="M2509" s="104">
        <v>10</v>
      </c>
      <c r="N2509" s="292">
        <f t="shared" si="301"/>
        <v>0.1</v>
      </c>
      <c r="O2509" s="308">
        <f t="shared" si="302"/>
        <v>0.4</v>
      </c>
    </row>
    <row r="2510" spans="1:15" ht="12.75">
      <c r="A2510" s="319" t="s">
        <v>146</v>
      </c>
      <c r="B2510" s="280" t="s">
        <v>9</v>
      </c>
      <c r="C2510" s="306">
        <v>10</v>
      </c>
      <c r="D2510" s="104">
        <v>5</v>
      </c>
      <c r="E2510" s="292">
        <f t="shared" si="298"/>
        <v>0.05</v>
      </c>
      <c r="F2510" s="306">
        <v>10</v>
      </c>
      <c r="G2510" s="104">
        <v>5</v>
      </c>
      <c r="H2510" s="292">
        <f t="shared" si="299"/>
        <v>0.05</v>
      </c>
      <c r="I2510" s="306">
        <v>10</v>
      </c>
      <c r="J2510" s="104">
        <v>5</v>
      </c>
      <c r="K2510" s="292">
        <f t="shared" si="300"/>
        <v>0.05</v>
      </c>
      <c r="L2510" s="306">
        <v>10</v>
      </c>
      <c r="M2510" s="104">
        <v>5</v>
      </c>
      <c r="N2510" s="292">
        <f t="shared" si="301"/>
        <v>0.05</v>
      </c>
      <c r="O2510" s="308">
        <f t="shared" si="302"/>
        <v>0.2</v>
      </c>
    </row>
    <row r="2511" spans="1:15" ht="12.75">
      <c r="A2511" s="319" t="s">
        <v>576</v>
      </c>
      <c r="B2511" s="280" t="s">
        <v>577</v>
      </c>
      <c r="C2511" s="306">
        <v>10</v>
      </c>
      <c r="D2511" s="104">
        <v>8</v>
      </c>
      <c r="E2511" s="292">
        <f t="shared" si="298"/>
        <v>0.08</v>
      </c>
      <c r="F2511" s="306">
        <v>10</v>
      </c>
      <c r="G2511" s="104">
        <v>8</v>
      </c>
      <c r="H2511" s="292">
        <f t="shared" si="299"/>
        <v>0.08</v>
      </c>
      <c r="I2511" s="306">
        <v>10</v>
      </c>
      <c r="J2511" s="104">
        <v>8</v>
      </c>
      <c r="K2511" s="292">
        <f t="shared" si="300"/>
        <v>0.08</v>
      </c>
      <c r="L2511" s="306">
        <v>10</v>
      </c>
      <c r="M2511" s="104">
        <v>8</v>
      </c>
      <c r="N2511" s="292">
        <f t="shared" si="301"/>
        <v>0.08</v>
      </c>
      <c r="O2511" s="308">
        <f t="shared" si="302"/>
        <v>0.32</v>
      </c>
    </row>
    <row r="2512" spans="1:15" ht="22.5">
      <c r="A2512" s="319" t="s">
        <v>623</v>
      </c>
      <c r="B2512" s="280" t="s">
        <v>572</v>
      </c>
      <c r="C2512" s="306">
        <v>3</v>
      </c>
      <c r="D2512" s="104">
        <v>50</v>
      </c>
      <c r="E2512" s="292">
        <f t="shared" si="298"/>
        <v>0.15</v>
      </c>
      <c r="F2512" s="306">
        <v>5</v>
      </c>
      <c r="G2512" s="104">
        <v>50</v>
      </c>
      <c r="H2512" s="292">
        <f t="shared" si="299"/>
        <v>0.25</v>
      </c>
      <c r="I2512" s="306">
        <v>2</v>
      </c>
      <c r="J2512" s="104">
        <v>50</v>
      </c>
      <c r="K2512" s="292">
        <f t="shared" si="300"/>
        <v>0.1</v>
      </c>
      <c r="L2512" s="306">
        <v>5</v>
      </c>
      <c r="M2512" s="104">
        <v>50</v>
      </c>
      <c r="N2512" s="292">
        <f t="shared" si="301"/>
        <v>0.25</v>
      </c>
      <c r="O2512" s="308">
        <f t="shared" si="302"/>
        <v>0.75</v>
      </c>
    </row>
    <row r="2513" spans="1:15" ht="33.75">
      <c r="A2513" s="52" t="s">
        <v>580</v>
      </c>
      <c r="B2513" s="167" t="s">
        <v>581</v>
      </c>
      <c r="C2513" s="52"/>
      <c r="D2513" s="52"/>
      <c r="E2513" s="312">
        <v>1</v>
      </c>
      <c r="F2513" s="313"/>
      <c r="G2513" s="313"/>
      <c r="H2513" s="312">
        <v>1</v>
      </c>
      <c r="I2513" s="313"/>
      <c r="J2513" s="313"/>
      <c r="K2513" s="312">
        <v>1</v>
      </c>
      <c r="L2513" s="313"/>
      <c r="M2513" s="313"/>
      <c r="N2513" s="312">
        <v>1</v>
      </c>
      <c r="O2513" s="308">
        <f t="shared" si="302"/>
        <v>4</v>
      </c>
    </row>
    <row r="2514" spans="1:15" ht="31.5">
      <c r="A2514" s="1" t="s">
        <v>0</v>
      </c>
      <c r="B2514" s="167" t="s">
        <v>1</v>
      </c>
      <c r="C2514" s="157"/>
      <c r="D2514" s="157"/>
      <c r="E2514" s="286">
        <f>SUM(E2506:E2513)</f>
        <v>1.9100000000000001</v>
      </c>
      <c r="F2514" s="157"/>
      <c r="G2514" s="157"/>
      <c r="H2514" s="286">
        <f>SUM(H2506:H2513)</f>
        <v>2.01</v>
      </c>
      <c r="I2514" s="157"/>
      <c r="J2514" s="157"/>
      <c r="K2514" s="286">
        <f>SUM(K2506:K2513)</f>
        <v>1.33</v>
      </c>
      <c r="L2514" s="311"/>
      <c r="M2514" s="311"/>
      <c r="N2514" s="286">
        <f>SUM(N2506:N2513)</f>
        <v>2.01</v>
      </c>
      <c r="O2514" s="308">
        <f t="shared" si="302"/>
        <v>7.26</v>
      </c>
    </row>
    <row r="2515" spans="1:15" ht="21">
      <c r="A2515" s="1" t="s">
        <v>7</v>
      </c>
      <c r="B2515" s="6"/>
      <c r="C2515" s="154"/>
      <c r="D2515" s="154"/>
      <c r="E2515" s="154"/>
      <c r="F2515" s="154"/>
      <c r="G2515" s="154"/>
      <c r="H2515" s="154"/>
      <c r="I2515" s="154"/>
      <c r="J2515" s="154"/>
      <c r="K2515" s="154"/>
      <c r="L2515" s="154"/>
      <c r="M2515" s="154"/>
      <c r="N2515" s="154"/>
      <c r="O2515" s="308">
        <f t="shared" si="302"/>
        <v>0</v>
      </c>
    </row>
    <row r="2516" spans="1:15" ht="12.75">
      <c r="A2516" s="16" t="s">
        <v>8</v>
      </c>
      <c r="B2516" s="280" t="s">
        <v>9</v>
      </c>
      <c r="C2516" s="320">
        <v>6</v>
      </c>
      <c r="D2516" s="320">
        <v>60</v>
      </c>
      <c r="E2516" s="292">
        <f aca="true" t="shared" si="303" ref="E2516:E2539">(C2516*D2516)/1000</f>
        <v>0.36</v>
      </c>
      <c r="F2516" s="320">
        <v>5</v>
      </c>
      <c r="G2516" s="320">
        <v>60</v>
      </c>
      <c r="H2516" s="292">
        <f aca="true" t="shared" si="304" ref="H2516:H2539">(F2516*G2516)/1000</f>
        <v>0.3</v>
      </c>
      <c r="I2516" s="320">
        <v>4</v>
      </c>
      <c r="J2516" s="320">
        <v>60</v>
      </c>
      <c r="K2516" s="292">
        <f aca="true" t="shared" si="305" ref="K2516:K2539">(I2516*J2516)/1000</f>
        <v>0.24</v>
      </c>
      <c r="L2516" s="320">
        <v>5</v>
      </c>
      <c r="M2516" s="320">
        <v>60</v>
      </c>
      <c r="N2516" s="292">
        <f aca="true" t="shared" si="306" ref="N2516:N2539">(L2516*M2516)/1000</f>
        <v>0.3</v>
      </c>
      <c r="O2516" s="308">
        <f t="shared" si="302"/>
        <v>1.2</v>
      </c>
    </row>
    <row r="2517" spans="1:15" ht="12.75">
      <c r="A2517" s="321" t="s">
        <v>10</v>
      </c>
      <c r="B2517" s="280" t="s">
        <v>9</v>
      </c>
      <c r="C2517" s="320">
        <v>10</v>
      </c>
      <c r="D2517" s="320">
        <v>15</v>
      </c>
      <c r="E2517" s="292">
        <f t="shared" si="303"/>
        <v>0.15</v>
      </c>
      <c r="F2517" s="320">
        <v>10</v>
      </c>
      <c r="G2517" s="320">
        <v>15</v>
      </c>
      <c r="H2517" s="292">
        <f t="shared" si="304"/>
        <v>0.15</v>
      </c>
      <c r="I2517" s="320">
        <v>10</v>
      </c>
      <c r="J2517" s="320">
        <v>15</v>
      </c>
      <c r="K2517" s="292">
        <f t="shared" si="305"/>
        <v>0.15</v>
      </c>
      <c r="L2517" s="320">
        <v>10</v>
      </c>
      <c r="M2517" s="320">
        <v>15</v>
      </c>
      <c r="N2517" s="292">
        <f t="shared" si="306"/>
        <v>0.15</v>
      </c>
      <c r="O2517" s="308">
        <f t="shared" si="302"/>
        <v>0.6</v>
      </c>
    </row>
    <row r="2518" spans="1:15" ht="22.5">
      <c r="A2518" s="321" t="s">
        <v>11</v>
      </c>
      <c r="B2518" s="280" t="s">
        <v>9</v>
      </c>
      <c r="C2518" s="320">
        <v>5</v>
      </c>
      <c r="D2518" s="320">
        <v>22</v>
      </c>
      <c r="E2518" s="292">
        <f t="shared" si="303"/>
        <v>0.11</v>
      </c>
      <c r="F2518" s="320">
        <v>4</v>
      </c>
      <c r="G2518" s="320">
        <v>22</v>
      </c>
      <c r="H2518" s="292">
        <f t="shared" si="304"/>
        <v>0.088</v>
      </c>
      <c r="I2518" s="320">
        <v>5</v>
      </c>
      <c r="J2518" s="320">
        <v>22</v>
      </c>
      <c r="K2518" s="292">
        <f t="shared" si="305"/>
        <v>0.11</v>
      </c>
      <c r="L2518" s="320">
        <v>5</v>
      </c>
      <c r="M2518" s="320">
        <v>22</v>
      </c>
      <c r="N2518" s="292">
        <f t="shared" si="306"/>
        <v>0.11</v>
      </c>
      <c r="O2518" s="308">
        <f t="shared" si="302"/>
        <v>0.418</v>
      </c>
    </row>
    <row r="2519" spans="1:15" ht="22.5">
      <c r="A2519" s="15" t="s">
        <v>582</v>
      </c>
      <c r="B2519" s="280" t="s">
        <v>9</v>
      </c>
      <c r="C2519" s="320">
        <v>1</v>
      </c>
      <c r="D2519" s="320">
        <v>750</v>
      </c>
      <c r="E2519" s="292">
        <f t="shared" si="303"/>
        <v>0.75</v>
      </c>
      <c r="F2519" s="320">
        <v>1</v>
      </c>
      <c r="G2519" s="320">
        <v>750</v>
      </c>
      <c r="H2519" s="292">
        <f t="shared" si="304"/>
        <v>0.75</v>
      </c>
      <c r="I2519" s="320"/>
      <c r="J2519" s="320"/>
      <c r="K2519" s="292">
        <f t="shared" si="305"/>
        <v>0</v>
      </c>
      <c r="L2519" s="320">
        <v>1</v>
      </c>
      <c r="M2519" s="320">
        <v>750</v>
      </c>
      <c r="N2519" s="292">
        <f t="shared" si="306"/>
        <v>0.75</v>
      </c>
      <c r="O2519" s="308">
        <f t="shared" si="302"/>
        <v>2.25</v>
      </c>
    </row>
    <row r="2520" spans="1:15" ht="22.5">
      <c r="A2520" s="15" t="s">
        <v>583</v>
      </c>
      <c r="B2520" s="280" t="s">
        <v>9</v>
      </c>
      <c r="C2520" s="320">
        <v>5</v>
      </c>
      <c r="D2520" s="320">
        <v>65</v>
      </c>
      <c r="E2520" s="292">
        <f t="shared" si="303"/>
        <v>0.325</v>
      </c>
      <c r="F2520" s="320">
        <v>4</v>
      </c>
      <c r="G2520" s="320">
        <v>65</v>
      </c>
      <c r="H2520" s="292">
        <f t="shared" si="304"/>
        <v>0.26</v>
      </c>
      <c r="I2520" s="320">
        <v>4</v>
      </c>
      <c r="J2520" s="320">
        <v>65</v>
      </c>
      <c r="K2520" s="292">
        <f t="shared" si="305"/>
        <v>0.26</v>
      </c>
      <c r="L2520" s="320">
        <v>5</v>
      </c>
      <c r="M2520" s="320">
        <v>65</v>
      </c>
      <c r="N2520" s="292">
        <f t="shared" si="306"/>
        <v>0.325</v>
      </c>
      <c r="O2520" s="308">
        <f t="shared" si="302"/>
        <v>1.17</v>
      </c>
    </row>
    <row r="2521" spans="1:15" ht="22.5">
      <c r="A2521" s="15" t="s">
        <v>587</v>
      </c>
      <c r="B2521" s="280" t="s">
        <v>9</v>
      </c>
      <c r="C2521" s="320">
        <v>5</v>
      </c>
      <c r="D2521" s="320">
        <v>55</v>
      </c>
      <c r="E2521" s="292">
        <f t="shared" si="303"/>
        <v>0.275</v>
      </c>
      <c r="F2521" s="320">
        <v>4</v>
      </c>
      <c r="G2521" s="320">
        <v>55</v>
      </c>
      <c r="H2521" s="292">
        <f t="shared" si="304"/>
        <v>0.22</v>
      </c>
      <c r="I2521" s="320">
        <v>2</v>
      </c>
      <c r="J2521" s="320">
        <v>55</v>
      </c>
      <c r="K2521" s="292">
        <f t="shared" si="305"/>
        <v>0.11</v>
      </c>
      <c r="L2521" s="320">
        <v>3</v>
      </c>
      <c r="M2521" s="320">
        <v>55</v>
      </c>
      <c r="N2521" s="292">
        <f t="shared" si="306"/>
        <v>0.165</v>
      </c>
      <c r="O2521" s="308">
        <f t="shared" si="302"/>
        <v>0.77</v>
      </c>
    </row>
    <row r="2522" spans="1:15" ht="12.75">
      <c r="A2522" s="15" t="s">
        <v>588</v>
      </c>
      <c r="B2522" s="280" t="s">
        <v>9</v>
      </c>
      <c r="C2522" s="320">
        <v>3</v>
      </c>
      <c r="D2522" s="320">
        <v>15</v>
      </c>
      <c r="E2522" s="292">
        <f t="shared" si="303"/>
        <v>0.045</v>
      </c>
      <c r="F2522" s="320">
        <v>5</v>
      </c>
      <c r="G2522" s="320">
        <v>15</v>
      </c>
      <c r="H2522" s="292">
        <f t="shared" si="304"/>
        <v>0.075</v>
      </c>
      <c r="I2522" s="320">
        <v>3</v>
      </c>
      <c r="J2522" s="320">
        <v>15</v>
      </c>
      <c r="K2522" s="292">
        <f t="shared" si="305"/>
        <v>0.045</v>
      </c>
      <c r="L2522" s="320">
        <v>5</v>
      </c>
      <c r="M2522" s="320">
        <v>15</v>
      </c>
      <c r="N2522" s="292">
        <f t="shared" si="306"/>
        <v>0.075</v>
      </c>
      <c r="O2522" s="308">
        <f t="shared" si="302"/>
        <v>0.24</v>
      </c>
    </row>
    <row r="2523" spans="1:15" ht="22.5">
      <c r="A2523" s="15" t="s">
        <v>589</v>
      </c>
      <c r="B2523" s="280" t="s">
        <v>9</v>
      </c>
      <c r="C2523" s="320">
        <v>2</v>
      </c>
      <c r="D2523" s="320">
        <v>20</v>
      </c>
      <c r="E2523" s="292">
        <f t="shared" si="303"/>
        <v>0.04</v>
      </c>
      <c r="F2523" s="320">
        <v>2</v>
      </c>
      <c r="G2523" s="320">
        <v>20</v>
      </c>
      <c r="H2523" s="292">
        <f t="shared" si="304"/>
        <v>0.04</v>
      </c>
      <c r="I2523" s="320">
        <v>2</v>
      </c>
      <c r="J2523" s="320">
        <v>20</v>
      </c>
      <c r="K2523" s="292">
        <f t="shared" si="305"/>
        <v>0.04</v>
      </c>
      <c r="L2523" s="320">
        <v>3</v>
      </c>
      <c r="M2523" s="320">
        <v>20</v>
      </c>
      <c r="N2523" s="292">
        <f t="shared" si="306"/>
        <v>0.06</v>
      </c>
      <c r="O2523" s="308">
        <f t="shared" si="302"/>
        <v>0.18</v>
      </c>
    </row>
    <row r="2524" spans="1:15" ht="12.75">
      <c r="A2524" s="16" t="s">
        <v>16</v>
      </c>
      <c r="B2524" s="280" t="s">
        <v>9</v>
      </c>
      <c r="C2524" s="320">
        <v>2</v>
      </c>
      <c r="D2524" s="320">
        <v>85</v>
      </c>
      <c r="E2524" s="292">
        <f t="shared" si="303"/>
        <v>0.17</v>
      </c>
      <c r="F2524" s="320">
        <v>3</v>
      </c>
      <c r="G2524" s="320">
        <v>85</v>
      </c>
      <c r="H2524" s="292">
        <f t="shared" si="304"/>
        <v>0.255</v>
      </c>
      <c r="I2524" s="320">
        <v>2</v>
      </c>
      <c r="J2524" s="320">
        <v>85</v>
      </c>
      <c r="K2524" s="292">
        <f t="shared" si="305"/>
        <v>0.17</v>
      </c>
      <c r="L2524" s="320">
        <v>2</v>
      </c>
      <c r="M2524" s="320">
        <v>85</v>
      </c>
      <c r="N2524" s="292">
        <f t="shared" si="306"/>
        <v>0.17</v>
      </c>
      <c r="O2524" s="308">
        <f t="shared" si="302"/>
        <v>0.7650000000000001</v>
      </c>
    </row>
    <row r="2525" spans="1:15" ht="12.75">
      <c r="A2525" s="16" t="s">
        <v>18</v>
      </c>
      <c r="B2525" s="280" t="s">
        <v>9</v>
      </c>
      <c r="C2525" s="320">
        <v>10</v>
      </c>
      <c r="D2525" s="320">
        <v>12</v>
      </c>
      <c r="E2525" s="292">
        <f t="shared" si="303"/>
        <v>0.12</v>
      </c>
      <c r="F2525" s="320">
        <v>15</v>
      </c>
      <c r="G2525" s="320">
        <v>12</v>
      </c>
      <c r="H2525" s="292">
        <f t="shared" si="304"/>
        <v>0.18</v>
      </c>
      <c r="I2525" s="320">
        <v>15</v>
      </c>
      <c r="J2525" s="320">
        <v>12</v>
      </c>
      <c r="K2525" s="292">
        <f t="shared" si="305"/>
        <v>0.18</v>
      </c>
      <c r="L2525" s="320">
        <v>20</v>
      </c>
      <c r="M2525" s="320">
        <v>12</v>
      </c>
      <c r="N2525" s="292">
        <f t="shared" si="306"/>
        <v>0.24</v>
      </c>
      <c r="O2525" s="308">
        <f t="shared" si="302"/>
        <v>0.72</v>
      </c>
    </row>
    <row r="2526" spans="1:15" ht="12.75">
      <c r="A2526" s="16" t="s">
        <v>631</v>
      </c>
      <c r="B2526" s="280" t="s">
        <v>446</v>
      </c>
      <c r="C2526" s="320"/>
      <c r="D2526" s="320"/>
      <c r="E2526" s="322">
        <f t="shared" si="303"/>
        <v>0</v>
      </c>
      <c r="F2526" s="320"/>
      <c r="G2526" s="320"/>
      <c r="H2526" s="292">
        <f t="shared" si="304"/>
        <v>0</v>
      </c>
      <c r="I2526" s="320">
        <v>3</v>
      </c>
      <c r="J2526" s="320">
        <v>600</v>
      </c>
      <c r="K2526" s="292">
        <f t="shared" si="305"/>
        <v>1.8</v>
      </c>
      <c r="L2526" s="325"/>
      <c r="M2526" s="325"/>
      <c r="N2526" s="324">
        <f t="shared" si="306"/>
        <v>0</v>
      </c>
      <c r="O2526" s="308">
        <f t="shared" si="302"/>
        <v>1.8</v>
      </c>
    </row>
    <row r="2527" spans="1:15" ht="12.75">
      <c r="A2527" s="16" t="s">
        <v>590</v>
      </c>
      <c r="B2527" s="280" t="s">
        <v>9</v>
      </c>
      <c r="C2527" s="320"/>
      <c r="D2527" s="320"/>
      <c r="E2527" s="322">
        <f t="shared" si="303"/>
        <v>0</v>
      </c>
      <c r="F2527" s="320">
        <v>5</v>
      </c>
      <c r="G2527" s="320">
        <v>450</v>
      </c>
      <c r="H2527" s="292">
        <f t="shared" si="304"/>
        <v>2.25</v>
      </c>
      <c r="I2527" s="320"/>
      <c r="J2527" s="320"/>
      <c r="K2527" s="324">
        <f t="shared" si="305"/>
        <v>0</v>
      </c>
      <c r="L2527" s="325"/>
      <c r="M2527" s="325"/>
      <c r="N2527" s="324">
        <f t="shared" si="306"/>
        <v>0</v>
      </c>
      <c r="O2527" s="308">
        <f t="shared" si="302"/>
        <v>2.25</v>
      </c>
    </row>
    <row r="2528" spans="1:15" ht="12.75">
      <c r="A2528" s="16" t="s">
        <v>591</v>
      </c>
      <c r="B2528" s="280" t="s">
        <v>9</v>
      </c>
      <c r="C2528" s="320"/>
      <c r="D2528" s="320"/>
      <c r="E2528" s="322">
        <f t="shared" si="303"/>
        <v>0</v>
      </c>
      <c r="F2528" s="320"/>
      <c r="G2528" s="320"/>
      <c r="H2528" s="292">
        <f t="shared" si="304"/>
        <v>0</v>
      </c>
      <c r="I2528" s="320">
        <v>5</v>
      </c>
      <c r="J2528" s="320">
        <v>55</v>
      </c>
      <c r="K2528" s="324">
        <f t="shared" si="305"/>
        <v>0.275</v>
      </c>
      <c r="L2528" s="325"/>
      <c r="M2528" s="325"/>
      <c r="N2528" s="324">
        <f t="shared" si="306"/>
        <v>0</v>
      </c>
      <c r="O2528" s="308">
        <f t="shared" si="302"/>
        <v>0.275</v>
      </c>
    </row>
    <row r="2529" spans="1:15" ht="12.75">
      <c r="A2529" s="52" t="s">
        <v>592</v>
      </c>
      <c r="B2529" s="167" t="s">
        <v>9</v>
      </c>
      <c r="C2529" s="320"/>
      <c r="D2529" s="320"/>
      <c r="E2529" s="322">
        <f t="shared" si="303"/>
        <v>0</v>
      </c>
      <c r="F2529" s="16">
        <v>25</v>
      </c>
      <c r="G2529" s="16">
        <v>30</v>
      </c>
      <c r="H2529" s="292">
        <f t="shared" si="304"/>
        <v>0.75</v>
      </c>
      <c r="I2529" s="16"/>
      <c r="J2529" s="16"/>
      <c r="K2529" s="324">
        <f t="shared" si="305"/>
        <v>0</v>
      </c>
      <c r="L2529" s="156"/>
      <c r="M2529" s="156"/>
      <c r="N2529" s="324">
        <f t="shared" si="306"/>
        <v>0</v>
      </c>
      <c r="O2529" s="308">
        <f t="shared" si="302"/>
        <v>0.75</v>
      </c>
    </row>
    <row r="2530" spans="1:15" ht="12.75">
      <c r="A2530" s="52" t="s">
        <v>593</v>
      </c>
      <c r="B2530" s="6" t="s">
        <v>9</v>
      </c>
      <c r="C2530" s="320"/>
      <c r="D2530" s="320"/>
      <c r="E2530" s="322">
        <f t="shared" si="303"/>
        <v>0</v>
      </c>
      <c r="F2530" s="16">
        <v>25</v>
      </c>
      <c r="G2530" s="16">
        <v>25</v>
      </c>
      <c r="H2530" s="292">
        <f t="shared" si="304"/>
        <v>0.625</v>
      </c>
      <c r="I2530" s="16"/>
      <c r="J2530" s="16"/>
      <c r="K2530" s="324">
        <f t="shared" si="305"/>
        <v>0</v>
      </c>
      <c r="L2530" s="156"/>
      <c r="M2530" s="156"/>
      <c r="N2530" s="324">
        <f t="shared" si="306"/>
        <v>0</v>
      </c>
      <c r="O2530" s="308">
        <f t="shared" si="302"/>
        <v>0.625</v>
      </c>
    </row>
    <row r="2531" spans="1:15" ht="12.75">
      <c r="A2531" s="52" t="s">
        <v>13</v>
      </c>
      <c r="B2531" s="6" t="s">
        <v>9</v>
      </c>
      <c r="C2531" s="297">
        <v>1</v>
      </c>
      <c r="D2531" s="297">
        <v>120</v>
      </c>
      <c r="E2531" s="313">
        <f t="shared" si="303"/>
        <v>0.12</v>
      </c>
      <c r="F2531" s="52">
        <v>1</v>
      </c>
      <c r="G2531" s="52">
        <v>120</v>
      </c>
      <c r="H2531" s="292">
        <f t="shared" si="304"/>
        <v>0.12</v>
      </c>
      <c r="I2531" s="52">
        <v>1</v>
      </c>
      <c r="J2531" s="52">
        <v>120</v>
      </c>
      <c r="K2531" s="326">
        <f t="shared" si="305"/>
        <v>0.12</v>
      </c>
      <c r="L2531" s="52">
        <v>1</v>
      </c>
      <c r="M2531" s="52">
        <v>120</v>
      </c>
      <c r="N2531" s="326">
        <f t="shared" si="306"/>
        <v>0.12</v>
      </c>
      <c r="O2531" s="308">
        <f t="shared" si="302"/>
        <v>0.48</v>
      </c>
    </row>
    <row r="2532" spans="1:15" ht="22.5">
      <c r="A2532" s="52" t="s">
        <v>594</v>
      </c>
      <c r="B2532" s="6" t="s">
        <v>9</v>
      </c>
      <c r="C2532" s="297">
        <v>5</v>
      </c>
      <c r="D2532" s="297">
        <v>5</v>
      </c>
      <c r="E2532" s="313">
        <f t="shared" si="303"/>
        <v>0.025</v>
      </c>
      <c r="F2532" s="52">
        <v>6</v>
      </c>
      <c r="G2532" s="52">
        <v>5</v>
      </c>
      <c r="H2532" s="292">
        <f t="shared" si="304"/>
        <v>0.03</v>
      </c>
      <c r="I2532" s="52">
        <v>5</v>
      </c>
      <c r="J2532" s="52">
        <v>5</v>
      </c>
      <c r="K2532" s="326">
        <f t="shared" si="305"/>
        <v>0.025</v>
      </c>
      <c r="L2532" s="52">
        <v>6</v>
      </c>
      <c r="M2532" s="52">
        <v>5</v>
      </c>
      <c r="N2532" s="326">
        <f t="shared" si="306"/>
        <v>0.03</v>
      </c>
      <c r="O2532" s="308">
        <f t="shared" si="302"/>
        <v>0.11</v>
      </c>
    </row>
    <row r="2533" spans="1:15" ht="22.5">
      <c r="A2533" s="52" t="s">
        <v>595</v>
      </c>
      <c r="B2533" s="6" t="s">
        <v>596</v>
      </c>
      <c r="C2533" s="297">
        <v>2</v>
      </c>
      <c r="D2533" s="297">
        <v>25</v>
      </c>
      <c r="E2533" s="313">
        <f t="shared" si="303"/>
        <v>0.05</v>
      </c>
      <c r="F2533" s="52">
        <v>3</v>
      </c>
      <c r="G2533" s="52">
        <v>25</v>
      </c>
      <c r="H2533" s="292">
        <f t="shared" si="304"/>
        <v>0.075</v>
      </c>
      <c r="I2533" s="52">
        <v>2</v>
      </c>
      <c r="J2533" s="52">
        <v>25</v>
      </c>
      <c r="K2533" s="326">
        <f t="shared" si="305"/>
        <v>0.05</v>
      </c>
      <c r="L2533" s="52">
        <v>3</v>
      </c>
      <c r="M2533" s="52">
        <v>25</v>
      </c>
      <c r="N2533" s="326">
        <f t="shared" si="306"/>
        <v>0.075</v>
      </c>
      <c r="O2533" s="308">
        <f t="shared" si="302"/>
        <v>0.25</v>
      </c>
    </row>
    <row r="2534" spans="1:15" ht="12.75">
      <c r="A2534" s="52" t="s">
        <v>597</v>
      </c>
      <c r="B2534" s="6" t="s">
        <v>596</v>
      </c>
      <c r="C2534" s="297">
        <v>3</v>
      </c>
      <c r="D2534" s="297">
        <v>25</v>
      </c>
      <c r="E2534" s="313">
        <f t="shared" si="303"/>
        <v>0.075</v>
      </c>
      <c r="F2534" s="52">
        <v>3</v>
      </c>
      <c r="G2534" s="52">
        <v>25</v>
      </c>
      <c r="H2534" s="292">
        <f t="shared" si="304"/>
        <v>0.075</v>
      </c>
      <c r="I2534" s="52">
        <v>2</v>
      </c>
      <c r="J2534" s="52">
        <v>25</v>
      </c>
      <c r="K2534" s="326">
        <f t="shared" si="305"/>
        <v>0.05</v>
      </c>
      <c r="L2534" s="52">
        <v>3</v>
      </c>
      <c r="M2534" s="52">
        <v>25</v>
      </c>
      <c r="N2534" s="324">
        <f t="shared" si="306"/>
        <v>0.075</v>
      </c>
      <c r="O2534" s="308">
        <f t="shared" si="302"/>
        <v>0.275</v>
      </c>
    </row>
    <row r="2535" spans="1:15" ht="12.75">
      <c r="A2535" s="52" t="s">
        <v>598</v>
      </c>
      <c r="B2535" s="6" t="s">
        <v>596</v>
      </c>
      <c r="C2535" s="297">
        <v>3</v>
      </c>
      <c r="D2535" s="297">
        <v>15</v>
      </c>
      <c r="E2535" s="313">
        <f t="shared" si="303"/>
        <v>0.045</v>
      </c>
      <c r="F2535" s="52">
        <v>3</v>
      </c>
      <c r="G2535" s="52">
        <v>15</v>
      </c>
      <c r="H2535" s="292">
        <f t="shared" si="304"/>
        <v>0.045</v>
      </c>
      <c r="I2535" s="52">
        <v>3</v>
      </c>
      <c r="J2535" s="52">
        <v>15</v>
      </c>
      <c r="K2535" s="326">
        <f t="shared" si="305"/>
        <v>0.045</v>
      </c>
      <c r="L2535" s="52">
        <v>3</v>
      </c>
      <c r="M2535" s="52">
        <v>15</v>
      </c>
      <c r="N2535" s="326">
        <f t="shared" si="306"/>
        <v>0.045</v>
      </c>
      <c r="O2535" s="308">
        <f t="shared" si="302"/>
        <v>0.18</v>
      </c>
    </row>
    <row r="2536" spans="1:15" ht="22.5">
      <c r="A2536" s="52" t="s">
        <v>599</v>
      </c>
      <c r="B2536" s="6" t="s">
        <v>9</v>
      </c>
      <c r="C2536" s="297">
        <v>2</v>
      </c>
      <c r="D2536" s="297">
        <v>95</v>
      </c>
      <c r="E2536" s="313">
        <f t="shared" si="303"/>
        <v>0.19</v>
      </c>
      <c r="F2536" s="52"/>
      <c r="G2536" s="52"/>
      <c r="H2536" s="292">
        <f t="shared" si="304"/>
        <v>0</v>
      </c>
      <c r="I2536" s="52"/>
      <c r="J2536" s="52"/>
      <c r="K2536" s="324">
        <f t="shared" si="305"/>
        <v>0</v>
      </c>
      <c r="L2536" s="52"/>
      <c r="M2536" s="52"/>
      <c r="N2536" s="324">
        <f t="shared" si="306"/>
        <v>0</v>
      </c>
      <c r="O2536" s="308">
        <f t="shared" si="302"/>
        <v>0.19</v>
      </c>
    </row>
    <row r="2537" spans="1:15" ht="33.75">
      <c r="A2537" s="52" t="s">
        <v>600</v>
      </c>
      <c r="B2537" s="6" t="s">
        <v>9</v>
      </c>
      <c r="C2537" s="297">
        <v>5</v>
      </c>
      <c r="D2537" s="297">
        <v>10</v>
      </c>
      <c r="E2537" s="313">
        <f t="shared" si="303"/>
        <v>0.05</v>
      </c>
      <c r="F2537" s="52">
        <v>6</v>
      </c>
      <c r="G2537" s="52">
        <v>10</v>
      </c>
      <c r="H2537" s="292">
        <f t="shared" si="304"/>
        <v>0.06</v>
      </c>
      <c r="I2537" s="52">
        <v>5</v>
      </c>
      <c r="J2537" s="52">
        <v>10</v>
      </c>
      <c r="K2537" s="326">
        <f t="shared" si="305"/>
        <v>0.05</v>
      </c>
      <c r="L2537" s="52">
        <v>6</v>
      </c>
      <c r="M2537" s="52">
        <v>10</v>
      </c>
      <c r="N2537" s="326">
        <f t="shared" si="306"/>
        <v>0.06</v>
      </c>
      <c r="O2537" s="308">
        <f t="shared" si="302"/>
        <v>0.22</v>
      </c>
    </row>
    <row r="2538" spans="1:15" ht="12.75">
      <c r="A2538" s="52" t="s">
        <v>626</v>
      </c>
      <c r="B2538" s="6" t="s">
        <v>9</v>
      </c>
      <c r="C2538" s="297">
        <v>1</v>
      </c>
      <c r="D2538" s="297">
        <v>400</v>
      </c>
      <c r="E2538" s="313">
        <f t="shared" si="303"/>
        <v>0.4</v>
      </c>
      <c r="F2538" s="52">
        <v>1</v>
      </c>
      <c r="G2538" s="52">
        <v>400</v>
      </c>
      <c r="H2538" s="292">
        <f t="shared" si="304"/>
        <v>0.4</v>
      </c>
      <c r="I2538" s="52"/>
      <c r="J2538" s="52"/>
      <c r="K2538" s="324">
        <f t="shared" si="305"/>
        <v>0</v>
      </c>
      <c r="L2538" s="52"/>
      <c r="M2538" s="52"/>
      <c r="N2538" s="324">
        <f t="shared" si="306"/>
        <v>0</v>
      </c>
      <c r="O2538" s="308">
        <f t="shared" si="302"/>
        <v>0.8</v>
      </c>
    </row>
    <row r="2539" spans="1:15" ht="12.75">
      <c r="A2539" s="52" t="s">
        <v>602</v>
      </c>
      <c r="B2539" s="6" t="s">
        <v>9</v>
      </c>
      <c r="C2539" s="297">
        <v>2</v>
      </c>
      <c r="D2539" s="297">
        <v>95</v>
      </c>
      <c r="E2539" s="313">
        <f t="shared" si="303"/>
        <v>0.19</v>
      </c>
      <c r="F2539" s="52"/>
      <c r="G2539" s="52"/>
      <c r="H2539" s="292">
        <f t="shared" si="304"/>
        <v>0</v>
      </c>
      <c r="I2539" s="52">
        <v>2</v>
      </c>
      <c r="J2539" s="52">
        <v>95</v>
      </c>
      <c r="K2539" s="324">
        <f t="shared" si="305"/>
        <v>0.19</v>
      </c>
      <c r="L2539" s="52"/>
      <c r="M2539" s="52"/>
      <c r="N2539" s="324">
        <f t="shared" si="306"/>
        <v>0</v>
      </c>
      <c r="O2539" s="308">
        <f t="shared" si="302"/>
        <v>0.38</v>
      </c>
    </row>
    <row r="2540" spans="1:15" ht="31.5">
      <c r="A2540" s="1" t="s">
        <v>20</v>
      </c>
      <c r="B2540" s="6" t="s">
        <v>1</v>
      </c>
      <c r="C2540" s="327"/>
      <c r="D2540" s="327"/>
      <c r="E2540" s="286">
        <f>SUM(E2516:E2539)</f>
        <v>3.4899999999999998</v>
      </c>
      <c r="F2540" s="157"/>
      <c r="G2540" s="157"/>
      <c r="H2540" s="286">
        <f>SUM(H2516:H2539)</f>
        <v>6.748</v>
      </c>
      <c r="I2540" s="157"/>
      <c r="J2540" s="157"/>
      <c r="K2540" s="286">
        <f>SUM(K2516:K2539)</f>
        <v>3.9099999999999993</v>
      </c>
      <c r="L2540" s="286"/>
      <c r="M2540" s="286"/>
      <c r="N2540" s="286">
        <f>SUM(N2516:N2539)</f>
        <v>2.75</v>
      </c>
      <c r="O2540" s="286">
        <f>SUM(O2516:O2539)</f>
        <v>16.898</v>
      </c>
    </row>
    <row r="2541" spans="1:15" ht="12.75">
      <c r="A2541" s="280" t="s">
        <v>604</v>
      </c>
      <c r="B2541" s="280" t="s">
        <v>22</v>
      </c>
      <c r="C2541" s="282"/>
      <c r="D2541" s="282"/>
      <c r="E2541" s="316">
        <f>E2459+E2461+E2471+E2473+E2475+E2482+E2488+E2490+E2500+E2504+E2514+E2540</f>
        <v>298.75732800000003</v>
      </c>
      <c r="F2541" s="316"/>
      <c r="G2541" s="316"/>
      <c r="H2541" s="316">
        <f>H2459+H2461+H2471+H2473+H2475+H2482+H2488+H2490+H2500+H2504+H2514+H2540</f>
        <v>162.35376999999997</v>
      </c>
      <c r="I2541" s="316"/>
      <c r="J2541" s="316"/>
      <c r="K2541" s="316">
        <f>K2459+K2461+K2471+K2473+K2475+K2482+K2488+K2490+K2500+K2504+K2514+K2540</f>
        <v>137.148088</v>
      </c>
      <c r="L2541" s="316"/>
      <c r="M2541" s="316"/>
      <c r="N2541" s="316">
        <f>N2459+N2461+N2471+N2473+N2475+N2482+N2488+N2490+N2500+N2504+N2514+N2540</f>
        <v>275.90567999999996</v>
      </c>
      <c r="O2541" s="316">
        <f>O2459+O2461+O2471+O2473+O2475+O2482+O2488+O2490+O2500+O2504+O2514+O2540</f>
        <v>874.164866</v>
      </c>
    </row>
    <row r="2542" spans="1:15" ht="12.75">
      <c r="A2542" s="158"/>
      <c r="B2542" s="158"/>
      <c r="C2542" s="158"/>
      <c r="D2542" s="158"/>
      <c r="E2542" s="158"/>
      <c r="F2542" s="158"/>
      <c r="G2542" s="158"/>
      <c r="H2542" s="158"/>
      <c r="I2542" s="158"/>
      <c r="J2542" s="158"/>
      <c r="K2542" s="158"/>
      <c r="L2542" s="158"/>
      <c r="M2542" s="158"/>
      <c r="N2542" s="158"/>
      <c r="O2542" s="158"/>
    </row>
    <row r="2543" spans="1:15" ht="12.75">
      <c r="A2543" s="349" t="s">
        <v>605</v>
      </c>
      <c r="B2543" s="350"/>
      <c r="C2543" s="350"/>
      <c r="D2543" s="350"/>
      <c r="E2543" s="350"/>
      <c r="F2543" s="350"/>
      <c r="G2543" s="350"/>
      <c r="H2543" s="350"/>
      <c r="I2543" s="350"/>
      <c r="J2543" s="350"/>
      <c r="K2543" s="350"/>
      <c r="L2543" s="350"/>
      <c r="M2543" s="350"/>
      <c r="N2543" s="350"/>
      <c r="O2543" s="351"/>
    </row>
    <row r="2544" spans="1:15" ht="12.75">
      <c r="A2544" s="333"/>
      <c r="B2544" s="329"/>
      <c r="C2544" s="329"/>
      <c r="D2544" s="329"/>
      <c r="E2544" s="329"/>
      <c r="F2544" s="329"/>
      <c r="G2544" s="329"/>
      <c r="H2544" s="329"/>
      <c r="I2544" s="329"/>
      <c r="J2544" s="329"/>
      <c r="K2544" s="329"/>
      <c r="L2544" s="329"/>
      <c r="M2544" s="329"/>
      <c r="N2544" s="329"/>
      <c r="O2544" s="329"/>
    </row>
    <row r="2545" spans="1:15" ht="12.75">
      <c r="A2545" s="328" t="s">
        <v>606</v>
      </c>
      <c r="B2545" s="280" t="s">
        <v>22</v>
      </c>
      <c r="C2545" s="329"/>
      <c r="D2545" s="329"/>
      <c r="E2545" s="308">
        <v>2000</v>
      </c>
      <c r="F2545" s="329"/>
      <c r="G2545" s="329"/>
      <c r="H2545" s="329"/>
      <c r="I2545" s="329"/>
      <c r="J2545" s="329"/>
      <c r="K2545" s="308"/>
      <c r="L2545" s="329"/>
      <c r="M2545" s="329"/>
      <c r="N2545" s="308"/>
      <c r="O2545" s="308">
        <f>E2545+H2545+K2545+N2545</f>
        <v>2000</v>
      </c>
    </row>
    <row r="2546" spans="1:15" ht="12.75">
      <c r="A2546" s="328" t="s">
        <v>607</v>
      </c>
      <c r="B2546" s="280" t="s">
        <v>22</v>
      </c>
      <c r="C2546" s="329"/>
      <c r="D2546" s="329"/>
      <c r="E2546" s="308"/>
      <c r="F2546" s="329"/>
      <c r="G2546" s="329"/>
      <c r="H2546" s="308"/>
      <c r="I2546" s="329"/>
      <c r="J2546" s="329"/>
      <c r="K2546" s="308"/>
      <c r="L2546" s="329"/>
      <c r="M2546" s="329"/>
      <c r="N2546" s="308"/>
      <c r="O2546" s="308">
        <f>E2546+H2546+K2546+N2546</f>
        <v>0</v>
      </c>
    </row>
    <row r="2547" spans="1:15" ht="12.75">
      <c r="A2547" s="104" t="s">
        <v>608</v>
      </c>
      <c r="B2547" s="280" t="s">
        <v>22</v>
      </c>
      <c r="C2547" s="104"/>
      <c r="D2547" s="104"/>
      <c r="E2547" s="292"/>
      <c r="F2547" s="292"/>
      <c r="G2547" s="292"/>
      <c r="H2547" s="292"/>
      <c r="I2547" s="292"/>
      <c r="J2547" s="292"/>
      <c r="K2547" s="292"/>
      <c r="L2547" s="292"/>
      <c r="M2547" s="292"/>
      <c r="N2547" s="292"/>
      <c r="O2547" s="308">
        <f>E2547+H2547+K2547+N2547</f>
        <v>0</v>
      </c>
    </row>
    <row r="2548" spans="1:15" ht="21">
      <c r="A2548" s="167" t="s">
        <v>28</v>
      </c>
      <c r="B2548" s="167" t="s">
        <v>1</v>
      </c>
      <c r="C2548" s="52"/>
      <c r="D2548" s="52"/>
      <c r="E2548" s="302">
        <f>SUM(E2545:E2547)</f>
        <v>2000</v>
      </c>
      <c r="F2548" s="313"/>
      <c r="G2548" s="313"/>
      <c r="H2548" s="302">
        <f>SUM(H2545:H2547)</f>
        <v>0</v>
      </c>
      <c r="I2548" s="313"/>
      <c r="J2548" s="313"/>
      <c r="K2548" s="302">
        <f>SUM(K2545:K2547)</f>
        <v>0</v>
      </c>
      <c r="L2548" s="302"/>
      <c r="M2548" s="302"/>
      <c r="N2548" s="302">
        <f>SUM(N2545:N2547)</f>
        <v>0</v>
      </c>
      <c r="O2548" s="286">
        <f>SUM(O2545:O2547)</f>
        <v>2000</v>
      </c>
    </row>
    <row r="2549" spans="1:15" ht="12.75">
      <c r="A2549" s="352" t="s">
        <v>609</v>
      </c>
      <c r="B2549" s="353"/>
      <c r="C2549" s="353"/>
      <c r="D2549" s="353"/>
      <c r="E2549" s="353"/>
      <c r="F2549" s="353"/>
      <c r="G2549" s="353"/>
      <c r="H2549" s="353"/>
      <c r="I2549" s="353"/>
      <c r="J2549" s="353"/>
      <c r="K2549" s="353"/>
      <c r="L2549" s="353"/>
      <c r="M2549" s="353"/>
      <c r="N2549" s="353"/>
      <c r="O2549" s="354"/>
    </row>
    <row r="2550" spans="1:15" ht="22.5">
      <c r="A2550" s="52" t="s">
        <v>30</v>
      </c>
      <c r="B2550" s="167" t="s">
        <v>22</v>
      </c>
      <c r="C2550" s="167"/>
      <c r="D2550" s="168"/>
      <c r="E2550" s="302">
        <v>1.565</v>
      </c>
      <c r="F2550" s="302"/>
      <c r="G2550" s="302"/>
      <c r="H2550" s="302">
        <v>1.565</v>
      </c>
      <c r="I2550" s="302"/>
      <c r="J2550" s="302"/>
      <c r="K2550" s="302">
        <v>1.565</v>
      </c>
      <c r="L2550" s="302"/>
      <c r="M2550" s="302"/>
      <c r="N2550" s="302">
        <v>1.565</v>
      </c>
      <c r="O2550" s="316">
        <f>E2550+H2550+K2550+N2550</f>
        <v>6.26</v>
      </c>
    </row>
    <row r="2551" spans="1:15" ht="45">
      <c r="A2551" s="52" t="s">
        <v>31</v>
      </c>
      <c r="B2551" s="167" t="s">
        <v>32</v>
      </c>
      <c r="C2551" s="167"/>
      <c r="D2551" s="167"/>
      <c r="E2551" s="302">
        <v>2.1</v>
      </c>
      <c r="F2551" s="313"/>
      <c r="G2551" s="313"/>
      <c r="H2551" s="302">
        <v>2.1</v>
      </c>
      <c r="I2551" s="313"/>
      <c r="J2551" s="313"/>
      <c r="K2551" s="315">
        <v>2.1</v>
      </c>
      <c r="L2551" s="330"/>
      <c r="M2551" s="330"/>
      <c r="N2551" s="315">
        <v>2.1</v>
      </c>
      <c r="O2551" s="316">
        <f aca="true" t="shared" si="307" ref="O2551:O2556">E2551+H2551+K2551+N2551</f>
        <v>8.4</v>
      </c>
    </row>
    <row r="2552" spans="1:15" ht="112.5">
      <c r="A2552" s="52" t="s">
        <v>610</v>
      </c>
      <c r="B2552" s="167" t="s">
        <v>22</v>
      </c>
      <c r="C2552" s="167"/>
      <c r="D2552" s="167"/>
      <c r="E2552" s="302">
        <v>2.625</v>
      </c>
      <c r="F2552" s="313"/>
      <c r="G2552" s="313"/>
      <c r="H2552" s="313">
        <v>2.625</v>
      </c>
      <c r="I2552" s="313"/>
      <c r="J2552" s="313"/>
      <c r="K2552" s="313">
        <v>2.625</v>
      </c>
      <c r="L2552" s="313"/>
      <c r="M2552" s="313"/>
      <c r="N2552" s="313">
        <v>2.625</v>
      </c>
      <c r="O2552" s="316">
        <f t="shared" si="307"/>
        <v>10.5</v>
      </c>
    </row>
    <row r="2553" spans="1:15" ht="45">
      <c r="A2553" s="52" t="s">
        <v>38</v>
      </c>
      <c r="B2553" s="167" t="s">
        <v>22</v>
      </c>
      <c r="C2553" s="167"/>
      <c r="D2553" s="167"/>
      <c r="E2553" s="302">
        <v>1.056</v>
      </c>
      <c r="F2553" s="302"/>
      <c r="G2553" s="302"/>
      <c r="H2553" s="302">
        <v>1.057</v>
      </c>
      <c r="I2553" s="302"/>
      <c r="J2553" s="302"/>
      <c r="K2553" s="302">
        <v>1.056</v>
      </c>
      <c r="L2553" s="302"/>
      <c r="M2553" s="302"/>
      <c r="N2553" s="302">
        <v>1.057</v>
      </c>
      <c r="O2553" s="316">
        <f t="shared" si="307"/>
        <v>4.226</v>
      </c>
    </row>
    <row r="2554" spans="1:15" ht="22.5">
      <c r="A2554" s="52" t="s">
        <v>613</v>
      </c>
      <c r="B2554" s="167" t="s">
        <v>612</v>
      </c>
      <c r="C2554" s="167"/>
      <c r="D2554" s="167"/>
      <c r="E2554" s="302">
        <v>2</v>
      </c>
      <c r="F2554" s="302"/>
      <c r="G2554" s="302"/>
      <c r="H2554" s="302">
        <v>2</v>
      </c>
      <c r="I2554" s="302"/>
      <c r="J2554" s="302"/>
      <c r="K2554" s="302">
        <v>2</v>
      </c>
      <c r="L2554" s="302"/>
      <c r="M2554" s="302"/>
      <c r="N2554" s="302">
        <v>2</v>
      </c>
      <c r="O2554" s="316">
        <f t="shared" si="307"/>
        <v>8</v>
      </c>
    </row>
    <row r="2555" spans="1:15" ht="45">
      <c r="A2555" s="52" t="s">
        <v>614</v>
      </c>
      <c r="B2555" s="167" t="s">
        <v>1</v>
      </c>
      <c r="C2555" s="167"/>
      <c r="D2555" s="167"/>
      <c r="E2555" s="302"/>
      <c r="F2555" s="302"/>
      <c r="G2555" s="302"/>
      <c r="H2555" s="302">
        <v>0.3</v>
      </c>
      <c r="I2555" s="302"/>
      <c r="J2555" s="302"/>
      <c r="K2555" s="302"/>
      <c r="L2555" s="302"/>
      <c r="M2555" s="302"/>
      <c r="N2555" s="302">
        <v>0.35</v>
      </c>
      <c r="O2555" s="316">
        <f t="shared" si="307"/>
        <v>0.6499999999999999</v>
      </c>
    </row>
    <row r="2556" spans="1:15" ht="56.25">
      <c r="A2556" s="52" t="s">
        <v>615</v>
      </c>
      <c r="B2556" s="167" t="s">
        <v>1</v>
      </c>
      <c r="C2556" s="167"/>
      <c r="D2556" s="167"/>
      <c r="E2556" s="302"/>
      <c r="F2556" s="302"/>
      <c r="G2556" s="302"/>
      <c r="H2556" s="302">
        <v>3</v>
      </c>
      <c r="I2556" s="302"/>
      <c r="J2556" s="302"/>
      <c r="K2556" s="302"/>
      <c r="L2556" s="302"/>
      <c r="M2556" s="302"/>
      <c r="N2556" s="302">
        <v>4</v>
      </c>
      <c r="O2556" s="316">
        <f t="shared" si="307"/>
        <v>7</v>
      </c>
    </row>
    <row r="2557" spans="1:15" ht="21.75">
      <c r="A2557" s="331" t="s">
        <v>616</v>
      </c>
      <c r="B2557" s="280" t="s">
        <v>1</v>
      </c>
      <c r="C2557" s="282"/>
      <c r="D2557" s="282"/>
      <c r="E2557" s="316">
        <f>SUM(E2550:E2556)</f>
        <v>9.346</v>
      </c>
      <c r="F2557" s="316"/>
      <c r="G2557" s="316"/>
      <c r="H2557" s="316">
        <f>SUM(H2550:H2556)</f>
        <v>12.647</v>
      </c>
      <c r="I2557" s="316"/>
      <c r="J2557" s="316"/>
      <c r="K2557" s="316">
        <f>SUM(K2550:K2556)</f>
        <v>9.346</v>
      </c>
      <c r="L2557" s="316"/>
      <c r="M2557" s="316"/>
      <c r="N2557" s="316">
        <f>SUM(N2550:N2556)</f>
        <v>13.697</v>
      </c>
      <c r="O2557" s="316">
        <f>SUM(O2550:O2556)</f>
        <v>45.035999999999994</v>
      </c>
    </row>
    <row r="2558" spans="1:15" ht="12.75">
      <c r="A2558" s="158"/>
      <c r="B2558" s="158"/>
      <c r="C2558" s="158"/>
      <c r="D2558" s="158"/>
      <c r="E2558" s="158"/>
      <c r="F2558" s="158"/>
      <c r="G2558" s="158"/>
      <c r="H2558" s="158"/>
      <c r="I2558" s="158"/>
      <c r="J2558" s="158"/>
      <c r="K2558" s="158"/>
      <c r="L2558" s="158"/>
      <c r="M2558" s="158"/>
      <c r="N2558" s="158"/>
      <c r="O2558" s="158"/>
    </row>
    <row r="2559" spans="1:15" ht="12.75">
      <c r="A2559" s="355" t="s">
        <v>617</v>
      </c>
      <c r="B2559" s="356"/>
      <c r="C2559" s="357"/>
      <c r="D2559" s="158"/>
      <c r="E2559" s="316">
        <f>E2541+E2548+E2557</f>
        <v>2308.103328</v>
      </c>
      <c r="F2559" s="341"/>
      <c r="G2559" s="341"/>
      <c r="H2559" s="316">
        <f>H2541+H2548+H2557</f>
        <v>175.00076999999996</v>
      </c>
      <c r="I2559" s="341"/>
      <c r="J2559" s="341"/>
      <c r="K2559" s="316">
        <f>K2541+K2548+K2557</f>
        <v>146.494088</v>
      </c>
      <c r="L2559" s="341"/>
      <c r="M2559" s="341"/>
      <c r="N2559" s="316">
        <f>N2541+N2548+N2557</f>
        <v>289.60267999999996</v>
      </c>
      <c r="O2559" s="316">
        <f>O2541+O2548+O2557</f>
        <v>2919.200866</v>
      </c>
    </row>
    <row r="2560" spans="1:15" ht="12.75">
      <c r="A2560" s="342"/>
      <c r="B2560" s="342"/>
      <c r="C2560" s="342"/>
      <c r="D2560" s="334"/>
      <c r="E2560" s="343"/>
      <c r="F2560" s="345"/>
      <c r="G2560" s="345"/>
      <c r="H2560" s="343"/>
      <c r="I2560" s="345"/>
      <c r="J2560" s="345"/>
      <c r="K2560" s="343"/>
      <c r="L2560" s="345"/>
      <c r="M2560" s="345"/>
      <c r="N2560" s="343"/>
      <c r="O2560" s="343"/>
    </row>
    <row r="2561" spans="1:15" ht="12.75">
      <c r="A2561" s="342"/>
      <c r="B2561" s="342"/>
      <c r="C2561" s="342"/>
      <c r="D2561" s="334"/>
      <c r="E2561" s="343"/>
      <c r="F2561" s="345"/>
      <c r="G2561" s="345"/>
      <c r="H2561" s="343"/>
      <c r="I2561" s="345"/>
      <c r="J2561" s="345"/>
      <c r="K2561" s="343"/>
      <c r="L2561" s="345"/>
      <c r="M2561" s="345"/>
      <c r="N2561" s="343"/>
      <c r="O2561" s="343"/>
    </row>
    <row r="2562" spans="1:15" ht="12.75">
      <c r="A2562" s="342"/>
      <c r="B2562" s="342"/>
      <c r="C2562" s="342"/>
      <c r="D2562" s="334"/>
      <c r="E2562" s="343"/>
      <c r="F2562" s="345"/>
      <c r="G2562" s="345"/>
      <c r="H2562" s="343"/>
      <c r="I2562" s="345"/>
      <c r="J2562" s="345"/>
      <c r="K2562" s="343"/>
      <c r="L2562" s="345"/>
      <c r="M2562" s="345"/>
      <c r="N2562" s="343"/>
      <c r="O2562" s="343"/>
    </row>
    <row r="2563" spans="1:15" ht="12.75">
      <c r="A2563" s="342"/>
      <c r="B2563" s="342"/>
      <c r="C2563" s="342"/>
      <c r="D2563" s="334"/>
      <c r="E2563" s="343"/>
      <c r="F2563" s="345"/>
      <c r="G2563" s="345"/>
      <c r="H2563" s="343"/>
      <c r="I2563" s="345"/>
      <c r="J2563" s="345"/>
      <c r="K2563" s="343"/>
      <c r="L2563" s="345"/>
      <c r="M2563" s="345"/>
      <c r="N2563" s="343"/>
      <c r="O2563" s="343"/>
    </row>
    <row r="2564" spans="1:15" ht="12.75">
      <c r="A2564" s="342"/>
      <c r="B2564" s="342"/>
      <c r="C2564" s="342"/>
      <c r="D2564" s="334"/>
      <c r="E2564" s="343"/>
      <c r="F2564" s="345"/>
      <c r="G2564" s="345"/>
      <c r="H2564" s="343"/>
      <c r="I2564" s="345"/>
      <c r="J2564" s="345"/>
      <c r="K2564" s="343"/>
      <c r="L2564" s="345"/>
      <c r="M2564" s="345"/>
      <c r="N2564" s="343"/>
      <c r="O2564" s="343"/>
    </row>
    <row r="2565" spans="1:15" ht="12.75">
      <c r="A2565" s="342"/>
      <c r="B2565" s="342"/>
      <c r="C2565" s="342"/>
      <c r="D2565" s="334"/>
      <c r="E2565" s="343"/>
      <c r="F2565" s="345"/>
      <c r="G2565" s="345"/>
      <c r="H2565" s="343"/>
      <c r="I2565" s="345"/>
      <c r="J2565" s="345"/>
      <c r="K2565" s="343"/>
      <c r="L2565" s="345"/>
      <c r="M2565" s="345"/>
      <c r="N2565" s="343"/>
      <c r="O2565" s="343"/>
    </row>
    <row r="2566" spans="1:15" ht="12.75">
      <c r="A2566" s="342"/>
      <c r="B2566" s="342"/>
      <c r="C2566" s="342"/>
      <c r="D2566" s="334"/>
      <c r="E2566" s="343"/>
      <c r="F2566" s="345"/>
      <c r="G2566" s="345"/>
      <c r="H2566" s="343"/>
      <c r="I2566" s="345"/>
      <c r="J2566" s="345"/>
      <c r="K2566" s="343"/>
      <c r="L2566" s="345"/>
      <c r="M2566" s="345"/>
      <c r="N2566" s="343"/>
      <c r="O2566" s="343"/>
    </row>
    <row r="2567" spans="1:15" ht="12.75">
      <c r="A2567" s="342"/>
      <c r="B2567" s="342"/>
      <c r="C2567" s="342"/>
      <c r="D2567" s="334"/>
      <c r="E2567" s="343"/>
      <c r="F2567" s="345"/>
      <c r="G2567" s="345"/>
      <c r="H2567" s="343"/>
      <c r="I2567" s="345"/>
      <c r="J2567" s="345"/>
      <c r="K2567" s="343"/>
      <c r="L2567" s="345"/>
      <c r="M2567" s="345"/>
      <c r="N2567" s="343"/>
      <c r="O2567" s="343"/>
    </row>
    <row r="2568" spans="1:15" ht="12.75">
      <c r="A2568" s="342"/>
      <c r="B2568" s="342"/>
      <c r="C2568" s="342"/>
      <c r="D2568" s="334"/>
      <c r="E2568" s="343"/>
      <c r="F2568" s="345"/>
      <c r="G2568" s="345"/>
      <c r="H2568" s="343"/>
      <c r="I2568" s="345"/>
      <c r="J2568" s="345"/>
      <c r="K2568" s="343"/>
      <c r="L2568" s="345"/>
      <c r="M2568" s="345"/>
      <c r="N2568" s="343"/>
      <c r="O2568" s="343"/>
    </row>
    <row r="2569" spans="1:15" ht="12.75">
      <c r="A2569" s="342"/>
      <c r="B2569" s="342"/>
      <c r="C2569" s="342"/>
      <c r="D2569" s="334"/>
      <c r="E2569" s="343"/>
      <c r="F2569" s="345"/>
      <c r="G2569" s="345"/>
      <c r="H2569" s="343"/>
      <c r="I2569" s="345"/>
      <c r="J2569" s="345"/>
      <c r="K2569" s="343"/>
      <c r="L2569" s="345"/>
      <c r="M2569" s="345"/>
      <c r="N2569" s="343"/>
      <c r="O2569" s="343"/>
    </row>
    <row r="2570" spans="1:15" ht="12.75">
      <c r="A2570" s="342"/>
      <c r="B2570" s="342"/>
      <c r="C2570" s="342"/>
      <c r="D2570" s="334"/>
      <c r="E2570" s="343"/>
      <c r="F2570" s="345"/>
      <c r="G2570" s="345"/>
      <c r="H2570" s="343"/>
      <c r="I2570" s="345"/>
      <c r="J2570" s="345"/>
      <c r="K2570" s="343"/>
      <c r="L2570" s="345"/>
      <c r="M2570" s="345"/>
      <c r="N2570" s="343"/>
      <c r="O2570" s="343"/>
    </row>
    <row r="2571" spans="1:15" ht="12.75">
      <c r="A2571" s="342"/>
      <c r="B2571" s="342"/>
      <c r="C2571" s="342"/>
      <c r="D2571" s="334"/>
      <c r="E2571" s="343"/>
      <c r="F2571" s="345"/>
      <c r="G2571" s="345"/>
      <c r="H2571" s="343"/>
      <c r="I2571" s="345"/>
      <c r="J2571" s="345"/>
      <c r="K2571" s="343"/>
      <c r="L2571" s="345"/>
      <c r="M2571" s="345"/>
      <c r="N2571" s="343"/>
      <c r="O2571" s="343"/>
    </row>
    <row r="2572" spans="1:15" ht="12.75">
      <c r="A2572" s="373" t="s">
        <v>691</v>
      </c>
      <c r="B2572" s="373"/>
      <c r="C2572" s="373"/>
      <c r="D2572" s="373"/>
      <c r="E2572" s="373"/>
      <c r="F2572" s="373"/>
      <c r="G2572" s="373"/>
      <c r="H2572" s="373"/>
      <c r="I2572" s="373"/>
      <c r="J2572" s="373"/>
      <c r="K2572" s="373"/>
      <c r="L2572" s="373"/>
      <c r="M2572" s="373"/>
      <c r="N2572" s="373"/>
      <c r="O2572" s="373"/>
    </row>
    <row r="2573" spans="1:15" ht="12.75">
      <c r="A2573" s="340"/>
      <c r="B2573" s="340"/>
      <c r="C2573" s="340"/>
      <c r="D2573" s="340"/>
      <c r="E2573" s="340"/>
      <c r="F2573" s="340"/>
      <c r="G2573" s="340"/>
      <c r="H2573" s="340"/>
      <c r="I2573" s="340"/>
      <c r="J2573" s="340"/>
      <c r="K2573" s="340"/>
      <c r="L2573" s="340"/>
      <c r="M2573" s="340"/>
      <c r="N2573" s="340"/>
      <c r="O2573" s="340"/>
    </row>
    <row r="2574" spans="1:15" ht="52.5">
      <c r="A2574" s="276" t="s">
        <v>43</v>
      </c>
      <c r="B2574" s="276" t="s">
        <v>44</v>
      </c>
      <c r="C2574" s="367" t="s">
        <v>45</v>
      </c>
      <c r="D2574" s="368"/>
      <c r="E2574" s="368"/>
      <c r="F2574" s="368"/>
      <c r="G2574" s="368"/>
      <c r="H2574" s="368"/>
      <c r="I2574" s="368"/>
      <c r="J2574" s="368"/>
      <c r="K2574" s="368"/>
      <c r="L2574" s="368"/>
      <c r="M2574" s="368"/>
      <c r="N2574" s="369"/>
      <c r="O2574" s="130" t="s">
        <v>46</v>
      </c>
    </row>
    <row r="2575" spans="1:15" ht="12.75">
      <c r="A2575" s="277"/>
      <c r="B2575" s="277"/>
      <c r="C2575" s="367" t="s">
        <v>47</v>
      </c>
      <c r="D2575" s="368"/>
      <c r="E2575" s="368"/>
      <c r="F2575" s="367" t="s">
        <v>48</v>
      </c>
      <c r="G2575" s="368"/>
      <c r="H2575" s="368"/>
      <c r="I2575" s="367" t="s">
        <v>49</v>
      </c>
      <c r="J2575" s="368"/>
      <c r="K2575" s="368"/>
      <c r="L2575" s="367" t="s">
        <v>50</v>
      </c>
      <c r="M2575" s="368"/>
      <c r="N2575" s="369"/>
      <c r="O2575" s="130"/>
    </row>
    <row r="2576" spans="1:15" ht="21">
      <c r="A2576" s="278"/>
      <c r="B2576" s="278"/>
      <c r="C2576" s="277" t="s">
        <v>51</v>
      </c>
      <c r="D2576" s="277" t="s">
        <v>52</v>
      </c>
      <c r="E2576" s="277" t="s">
        <v>53</v>
      </c>
      <c r="F2576" s="277" t="s">
        <v>51</v>
      </c>
      <c r="G2576" s="277" t="s">
        <v>54</v>
      </c>
      <c r="H2576" s="277" t="s">
        <v>53</v>
      </c>
      <c r="I2576" s="277" t="s">
        <v>51</v>
      </c>
      <c r="J2576" s="277" t="s">
        <v>54</v>
      </c>
      <c r="K2576" s="277" t="s">
        <v>53</v>
      </c>
      <c r="L2576" s="130" t="s">
        <v>51</v>
      </c>
      <c r="M2576" s="130" t="s">
        <v>54</v>
      </c>
      <c r="N2576" s="130" t="s">
        <v>53</v>
      </c>
      <c r="O2576" s="132"/>
    </row>
    <row r="2577" spans="1:15" ht="12.75">
      <c r="A2577" s="359" t="s">
        <v>55</v>
      </c>
      <c r="B2577" s="360"/>
      <c r="C2577" s="360"/>
      <c r="D2577" s="360"/>
      <c r="E2577" s="360"/>
      <c r="F2577" s="360"/>
      <c r="G2577" s="360"/>
      <c r="H2577" s="360"/>
      <c r="I2577" s="360"/>
      <c r="J2577" s="360"/>
      <c r="K2577" s="360"/>
      <c r="L2577" s="360"/>
      <c r="M2577" s="360"/>
      <c r="N2577" s="360"/>
      <c r="O2577" s="361"/>
    </row>
    <row r="2578" spans="1:15" ht="12.75">
      <c r="A2578" s="349" t="s">
        <v>56</v>
      </c>
      <c r="B2578" s="350"/>
      <c r="C2578" s="350"/>
      <c r="D2578" s="350"/>
      <c r="E2578" s="350"/>
      <c r="F2578" s="350"/>
      <c r="G2578" s="350"/>
      <c r="H2578" s="350"/>
      <c r="I2578" s="350"/>
      <c r="J2578" s="350"/>
      <c r="K2578" s="350"/>
      <c r="L2578" s="350"/>
      <c r="M2578" s="350"/>
      <c r="N2578" s="350"/>
      <c r="O2578" s="351"/>
    </row>
    <row r="2579" spans="1:15" ht="12.75">
      <c r="A2579" s="279"/>
      <c r="B2579" s="280"/>
      <c r="C2579" s="104"/>
      <c r="D2579" s="104"/>
      <c r="E2579" s="281"/>
      <c r="F2579" s="104"/>
      <c r="G2579" s="104"/>
      <c r="H2579" s="282"/>
      <c r="I2579" s="158"/>
      <c r="J2579" s="158"/>
      <c r="K2579" s="282"/>
      <c r="L2579" s="283"/>
      <c r="M2579" s="283"/>
      <c r="N2579" s="284"/>
      <c r="O2579" s="284"/>
    </row>
    <row r="2580" spans="1:15" ht="12.75">
      <c r="A2580" s="285" t="s">
        <v>545</v>
      </c>
      <c r="B2580" s="285"/>
      <c r="C2580" s="157"/>
      <c r="D2580" s="157"/>
      <c r="E2580" s="286">
        <v>1.6</v>
      </c>
      <c r="F2580" s="157"/>
      <c r="G2580" s="157"/>
      <c r="H2580" s="286">
        <v>1.1</v>
      </c>
      <c r="I2580" s="157"/>
      <c r="J2580" s="157"/>
      <c r="K2580" s="286">
        <v>0.55</v>
      </c>
      <c r="L2580" s="287"/>
      <c r="M2580" s="287"/>
      <c r="N2580" s="286">
        <v>1.6</v>
      </c>
      <c r="O2580" s="288">
        <f>SUM(E2580,H2580,K2580,N2580)</f>
        <v>4.85</v>
      </c>
    </row>
    <row r="2581" spans="1:15" ht="12.75">
      <c r="A2581" s="285"/>
      <c r="B2581" s="285"/>
      <c r="C2581" s="157"/>
      <c r="D2581" s="157"/>
      <c r="E2581" s="286"/>
      <c r="F2581" s="157"/>
      <c r="G2581" s="157"/>
      <c r="H2581" s="286"/>
      <c r="I2581" s="157"/>
      <c r="J2581" s="157"/>
      <c r="K2581" s="286"/>
      <c r="L2581" s="289"/>
      <c r="M2581" s="289"/>
      <c r="N2581" s="286"/>
      <c r="O2581" s="332"/>
    </row>
    <row r="2582" spans="1:15" ht="22.5">
      <c r="A2582" s="290" t="s">
        <v>57</v>
      </c>
      <c r="B2582" s="291" t="s">
        <v>58</v>
      </c>
      <c r="C2582" s="159"/>
      <c r="D2582" s="159"/>
      <c r="E2582" s="292">
        <f>(C2582*D2582)/1000</f>
        <v>0</v>
      </c>
      <c r="F2582" s="159"/>
      <c r="G2582" s="159"/>
      <c r="H2582" s="292">
        <f>(F2582*G2582)/1000</f>
        <v>0</v>
      </c>
      <c r="I2582" s="159"/>
      <c r="J2582" s="159"/>
      <c r="K2582" s="292">
        <f>(I2582*J2582)/1000</f>
        <v>0</v>
      </c>
      <c r="L2582" s="293"/>
      <c r="M2582" s="293"/>
      <c r="N2582" s="292">
        <f>(L2582*M2582)/1000</f>
        <v>0</v>
      </c>
      <c r="O2582" s="288">
        <f>SUM(E2582,H2582,K2582,N2582)</f>
        <v>0</v>
      </c>
    </row>
    <row r="2583" spans="1:15" ht="12.75">
      <c r="A2583" s="290"/>
      <c r="B2583" s="291"/>
      <c r="C2583" s="159"/>
      <c r="D2583" s="159"/>
      <c r="E2583" s="281"/>
      <c r="F2583" s="159"/>
      <c r="G2583" s="159"/>
      <c r="H2583" s="281"/>
      <c r="I2583" s="159"/>
      <c r="J2583" s="159"/>
      <c r="K2583" s="281"/>
      <c r="L2583" s="293"/>
      <c r="M2583" s="293"/>
      <c r="N2583" s="281"/>
      <c r="O2583" s="288"/>
    </row>
    <row r="2584" spans="1:15" ht="12.75">
      <c r="A2584" s="279" t="s">
        <v>546</v>
      </c>
      <c r="B2584" s="291" t="s">
        <v>58</v>
      </c>
      <c r="C2584" s="158"/>
      <c r="D2584" s="158"/>
      <c r="E2584" s="292">
        <f aca="true" t="shared" si="308" ref="E2584:E2590">(C2584*D2584)/1000</f>
        <v>0</v>
      </c>
      <c r="F2584" s="158"/>
      <c r="G2584" s="158"/>
      <c r="H2584" s="292">
        <f aca="true" t="shared" si="309" ref="H2584:H2590">(F2584*G2584)/1000</f>
        <v>0</v>
      </c>
      <c r="I2584" s="158"/>
      <c r="J2584" s="158"/>
      <c r="K2584" s="292">
        <f aca="true" t="shared" si="310" ref="K2584:K2590">(I2584*J2584)/1000</f>
        <v>0</v>
      </c>
      <c r="L2584" s="158"/>
      <c r="M2584" s="158"/>
      <c r="N2584" s="292">
        <f aca="true" t="shared" si="311" ref="N2584:N2590">(L2584*M2584)/1000</f>
        <v>0</v>
      </c>
      <c r="O2584" s="288">
        <f aca="true" t="shared" si="312" ref="O2584:O2590">SUM(E2584,H2584,K2584,N2584)</f>
        <v>0</v>
      </c>
    </row>
    <row r="2585" spans="1:15" ht="12.75">
      <c r="A2585" s="279" t="s">
        <v>547</v>
      </c>
      <c r="B2585" s="291" t="s">
        <v>58</v>
      </c>
      <c r="C2585" s="158"/>
      <c r="D2585" s="158"/>
      <c r="E2585" s="292">
        <f t="shared" si="308"/>
        <v>0</v>
      </c>
      <c r="F2585" s="158"/>
      <c r="G2585" s="158"/>
      <c r="H2585" s="292">
        <f t="shared" si="309"/>
        <v>0</v>
      </c>
      <c r="I2585" s="158"/>
      <c r="J2585" s="158"/>
      <c r="K2585" s="292">
        <f t="shared" si="310"/>
        <v>0</v>
      </c>
      <c r="L2585" s="158"/>
      <c r="M2585" s="158"/>
      <c r="N2585" s="292">
        <f t="shared" si="311"/>
        <v>0</v>
      </c>
      <c r="O2585" s="288">
        <f t="shared" si="312"/>
        <v>0</v>
      </c>
    </row>
    <row r="2586" spans="1:15" ht="12.75">
      <c r="A2586" s="279" t="s">
        <v>548</v>
      </c>
      <c r="B2586" s="291" t="s">
        <v>58</v>
      </c>
      <c r="C2586" s="158"/>
      <c r="D2586" s="158"/>
      <c r="E2586" s="292">
        <f t="shared" si="308"/>
        <v>0</v>
      </c>
      <c r="F2586" s="158"/>
      <c r="G2586" s="158"/>
      <c r="H2586" s="292">
        <f t="shared" si="309"/>
        <v>0</v>
      </c>
      <c r="I2586" s="158"/>
      <c r="J2586" s="158"/>
      <c r="K2586" s="292">
        <f t="shared" si="310"/>
        <v>0</v>
      </c>
      <c r="L2586" s="158"/>
      <c r="M2586" s="158"/>
      <c r="N2586" s="292">
        <f t="shared" si="311"/>
        <v>0</v>
      </c>
      <c r="O2586" s="288">
        <f t="shared" si="312"/>
        <v>0</v>
      </c>
    </row>
    <row r="2587" spans="1:15" ht="12.75">
      <c r="A2587" s="279" t="s">
        <v>549</v>
      </c>
      <c r="B2587" s="291" t="s">
        <v>58</v>
      </c>
      <c r="C2587" s="158"/>
      <c r="D2587" s="158"/>
      <c r="E2587" s="292">
        <f t="shared" si="308"/>
        <v>0</v>
      </c>
      <c r="F2587" s="158"/>
      <c r="G2587" s="158"/>
      <c r="H2587" s="292">
        <f t="shared" si="309"/>
        <v>0</v>
      </c>
      <c r="I2587" s="158"/>
      <c r="J2587" s="158"/>
      <c r="K2587" s="292">
        <f t="shared" si="310"/>
        <v>0</v>
      </c>
      <c r="L2587" s="158"/>
      <c r="M2587" s="158"/>
      <c r="N2587" s="292">
        <f t="shared" si="311"/>
        <v>0</v>
      </c>
      <c r="O2587" s="288">
        <f t="shared" si="312"/>
        <v>0</v>
      </c>
    </row>
    <row r="2588" spans="1:15" ht="12.75">
      <c r="A2588" s="279" t="s">
        <v>550</v>
      </c>
      <c r="B2588" s="291" t="s">
        <v>58</v>
      </c>
      <c r="C2588" s="158"/>
      <c r="D2588" s="158"/>
      <c r="E2588" s="292">
        <f t="shared" si="308"/>
        <v>0</v>
      </c>
      <c r="F2588" s="158"/>
      <c r="G2588" s="158"/>
      <c r="H2588" s="292">
        <f t="shared" si="309"/>
        <v>0</v>
      </c>
      <c r="I2588" s="158"/>
      <c r="J2588" s="158"/>
      <c r="K2588" s="292">
        <f t="shared" si="310"/>
        <v>0</v>
      </c>
      <c r="L2588" s="158"/>
      <c r="M2588" s="158"/>
      <c r="N2588" s="292">
        <f t="shared" si="311"/>
        <v>0</v>
      </c>
      <c r="O2588" s="288">
        <f t="shared" si="312"/>
        <v>0</v>
      </c>
    </row>
    <row r="2589" spans="1:15" ht="12.75">
      <c r="A2589" s="279" t="s">
        <v>551</v>
      </c>
      <c r="B2589" s="291" t="s">
        <v>58</v>
      </c>
      <c r="C2589" s="158"/>
      <c r="D2589" s="158"/>
      <c r="E2589" s="292">
        <f t="shared" si="308"/>
        <v>0</v>
      </c>
      <c r="F2589" s="158"/>
      <c r="G2589" s="158"/>
      <c r="H2589" s="292">
        <f t="shared" si="309"/>
        <v>0</v>
      </c>
      <c r="I2589" s="158"/>
      <c r="J2589" s="158"/>
      <c r="K2589" s="292">
        <f t="shared" si="310"/>
        <v>0</v>
      </c>
      <c r="L2589" s="158"/>
      <c r="M2589" s="158"/>
      <c r="N2589" s="292">
        <f t="shared" si="311"/>
        <v>0</v>
      </c>
      <c r="O2589" s="288">
        <f t="shared" si="312"/>
        <v>0</v>
      </c>
    </row>
    <row r="2590" spans="1:15" ht="12.75">
      <c r="A2590" s="279" t="s">
        <v>552</v>
      </c>
      <c r="B2590" s="291" t="s">
        <v>58</v>
      </c>
      <c r="C2590" s="158"/>
      <c r="D2590" s="158"/>
      <c r="E2590" s="292">
        <f t="shared" si="308"/>
        <v>0</v>
      </c>
      <c r="F2590" s="158"/>
      <c r="G2590" s="158"/>
      <c r="H2590" s="292">
        <f t="shared" si="309"/>
        <v>0</v>
      </c>
      <c r="I2590" s="158"/>
      <c r="J2590" s="158"/>
      <c r="K2590" s="292">
        <f t="shared" si="310"/>
        <v>0</v>
      </c>
      <c r="L2590" s="158"/>
      <c r="M2590" s="158"/>
      <c r="N2590" s="292">
        <f t="shared" si="311"/>
        <v>0</v>
      </c>
      <c r="O2590" s="288">
        <f t="shared" si="312"/>
        <v>0</v>
      </c>
    </row>
    <row r="2591" spans="1:15" ht="12.75">
      <c r="A2591" s="279"/>
      <c r="B2591" s="291"/>
      <c r="C2591" s="16"/>
      <c r="D2591" s="16"/>
      <c r="E2591" s="281"/>
      <c r="F2591" s="16"/>
      <c r="G2591" s="16"/>
      <c r="H2591" s="281"/>
      <c r="I2591" s="16"/>
      <c r="J2591" s="16"/>
      <c r="K2591" s="281"/>
      <c r="L2591" s="16"/>
      <c r="M2591" s="16"/>
      <c r="N2591" s="281"/>
      <c r="O2591" s="288"/>
    </row>
    <row r="2592" spans="1:15" ht="12.75">
      <c r="A2592" s="285" t="s">
        <v>553</v>
      </c>
      <c r="B2592" s="157"/>
      <c r="C2592" s="157"/>
      <c r="D2592" s="157"/>
      <c r="E2592" s="286">
        <f>SUM(E2584:E2590)</f>
        <v>0</v>
      </c>
      <c r="F2592" s="157"/>
      <c r="G2592" s="157"/>
      <c r="H2592" s="286">
        <f>SUM(H2584:H2590)</f>
        <v>0</v>
      </c>
      <c r="I2592" s="157"/>
      <c r="J2592" s="157"/>
      <c r="K2592" s="286">
        <f>SUM(K2584:K2590)</f>
        <v>0</v>
      </c>
      <c r="L2592" s="157"/>
      <c r="M2592" s="157"/>
      <c r="N2592" s="286">
        <f>SUM(N2584:N2590)</f>
        <v>0</v>
      </c>
      <c r="O2592" s="288">
        <f>SUM(E2592,H2592,K2592,N2592)</f>
        <v>0</v>
      </c>
    </row>
    <row r="2593" spans="1:15" ht="12.75">
      <c r="A2593" s="285"/>
      <c r="B2593" s="157"/>
      <c r="C2593" s="157"/>
      <c r="D2593" s="157"/>
      <c r="E2593" s="285"/>
      <c r="F2593" s="157"/>
      <c r="G2593" s="157"/>
      <c r="H2593" s="285"/>
      <c r="I2593" s="157"/>
      <c r="J2593" s="157"/>
      <c r="K2593" s="285"/>
      <c r="L2593" s="157"/>
      <c r="M2593" s="157"/>
      <c r="N2593" s="285"/>
      <c r="O2593" s="294"/>
    </row>
    <row r="2594" spans="1:15" ht="12.75">
      <c r="A2594" s="296" t="s">
        <v>59</v>
      </c>
      <c r="B2594" s="167" t="s">
        <v>169</v>
      </c>
      <c r="C2594" s="297">
        <v>7</v>
      </c>
      <c r="D2594" s="297">
        <v>40</v>
      </c>
      <c r="E2594" s="292">
        <f>(C2594*D2594)/1000</f>
        <v>0.28</v>
      </c>
      <c r="F2594" s="297">
        <v>7</v>
      </c>
      <c r="G2594" s="297">
        <v>40</v>
      </c>
      <c r="H2594" s="292">
        <f>(F2594*G2594)/1000</f>
        <v>0.28</v>
      </c>
      <c r="I2594" s="297">
        <v>4</v>
      </c>
      <c r="J2594" s="297">
        <v>40</v>
      </c>
      <c r="K2594" s="292">
        <f>(I2594*J2594)/1000</f>
        <v>0.16</v>
      </c>
      <c r="L2594" s="298">
        <v>7</v>
      </c>
      <c r="M2594" s="299">
        <v>40</v>
      </c>
      <c r="N2594" s="292">
        <f>(L2594*M2594)/1000</f>
        <v>0.28</v>
      </c>
      <c r="O2594" s="288">
        <f>SUM(E2594,H2594,K2594,N2594)</f>
        <v>1</v>
      </c>
    </row>
    <row r="2595" spans="1:15" ht="12.75">
      <c r="A2595" s="296"/>
      <c r="B2595" s="167"/>
      <c r="C2595" s="52"/>
      <c r="D2595" s="52"/>
      <c r="E2595" s="281"/>
      <c r="F2595" s="52"/>
      <c r="G2595" s="52"/>
      <c r="H2595" s="281"/>
      <c r="I2595" s="52"/>
      <c r="J2595" s="52"/>
      <c r="K2595" s="281"/>
      <c r="L2595" s="155"/>
      <c r="M2595" s="155"/>
      <c r="N2595" s="300"/>
      <c r="O2595" s="301"/>
    </row>
    <row r="2596" spans="1:15" ht="21">
      <c r="A2596" s="167" t="s">
        <v>60</v>
      </c>
      <c r="B2596" s="167"/>
      <c r="C2596" s="52"/>
      <c r="D2596" s="52"/>
      <c r="E2596" s="302">
        <v>0.3</v>
      </c>
      <c r="F2596" s="303"/>
      <c r="G2596" s="303"/>
      <c r="H2596" s="302">
        <v>0.3</v>
      </c>
      <c r="I2596" s="303"/>
      <c r="J2596" s="303"/>
      <c r="K2596" s="302">
        <v>0.3</v>
      </c>
      <c r="L2596" s="304"/>
      <c r="M2596" s="304"/>
      <c r="N2596" s="304">
        <v>0.3</v>
      </c>
      <c r="O2596" s="305">
        <f>SUM(E2596,H2596,K2596,N2596)</f>
        <v>1.2</v>
      </c>
    </row>
    <row r="2597" spans="1:15" ht="12.75">
      <c r="A2597" s="362" t="s">
        <v>61</v>
      </c>
      <c r="B2597" s="363"/>
      <c r="C2597" s="363"/>
      <c r="D2597" s="364"/>
      <c r="E2597" s="158"/>
      <c r="F2597" s="158"/>
      <c r="G2597" s="158"/>
      <c r="H2597" s="158"/>
      <c r="I2597" s="158"/>
      <c r="J2597" s="158"/>
      <c r="K2597" s="158"/>
      <c r="L2597" s="158"/>
      <c r="M2597" s="158"/>
      <c r="N2597" s="158"/>
      <c r="O2597" s="158"/>
    </row>
    <row r="2598" spans="1:15" ht="22.5">
      <c r="A2598" s="52" t="s">
        <v>62</v>
      </c>
      <c r="B2598" s="167" t="s">
        <v>63</v>
      </c>
      <c r="C2598" s="297">
        <v>0.2</v>
      </c>
      <c r="D2598" s="297">
        <v>4.38</v>
      </c>
      <c r="E2598" s="302">
        <f>C2598*D2598</f>
        <v>0.876</v>
      </c>
      <c r="F2598" s="297">
        <v>0.2</v>
      </c>
      <c r="G2598" s="297">
        <v>4.38</v>
      </c>
      <c r="H2598" s="302">
        <f>F2598*G2598</f>
        <v>0.876</v>
      </c>
      <c r="I2598" s="297">
        <v>0.1</v>
      </c>
      <c r="J2598" s="297">
        <v>4.39</v>
      </c>
      <c r="K2598" s="302">
        <f>I2598*J2598</f>
        <v>0.439</v>
      </c>
      <c r="L2598" s="307">
        <v>0.3</v>
      </c>
      <c r="M2598" s="303">
        <v>4.37</v>
      </c>
      <c r="N2598" s="302">
        <f>L2598*M2598</f>
        <v>1.311</v>
      </c>
      <c r="O2598" s="308">
        <f>E2598+H2598+K2598+N2598</f>
        <v>3.502</v>
      </c>
    </row>
    <row r="2599" spans="1:15" ht="22.5">
      <c r="A2599" s="52" t="s">
        <v>64</v>
      </c>
      <c r="B2599" s="167" t="s">
        <v>65</v>
      </c>
      <c r="C2599" s="297">
        <v>7.12</v>
      </c>
      <c r="D2599" s="297">
        <v>2.222</v>
      </c>
      <c r="E2599" s="302">
        <f>C2599*D2599</f>
        <v>15.820640000000001</v>
      </c>
      <c r="F2599" s="297">
        <v>1.27</v>
      </c>
      <c r="G2599" s="297">
        <v>2.222</v>
      </c>
      <c r="H2599" s="302">
        <f>F2599*G2599</f>
        <v>2.82194</v>
      </c>
      <c r="I2599" s="297"/>
      <c r="J2599" s="297"/>
      <c r="K2599" s="302">
        <f>I2599*J2599</f>
        <v>0</v>
      </c>
      <c r="L2599" s="307">
        <v>5.75</v>
      </c>
      <c r="M2599" s="303">
        <v>2.222</v>
      </c>
      <c r="N2599" s="302">
        <f>L2599*M2599</f>
        <v>12.7765</v>
      </c>
      <c r="O2599" s="308">
        <f>E2599+H2599+K2599+N2599</f>
        <v>31.41908</v>
      </c>
    </row>
    <row r="2600" spans="1:15" ht="45">
      <c r="A2600" s="52" t="s">
        <v>66</v>
      </c>
      <c r="B2600" s="167" t="s">
        <v>65</v>
      </c>
      <c r="C2600" s="297"/>
      <c r="D2600" s="297"/>
      <c r="E2600" s="302">
        <f>C2600*D2600</f>
        <v>0</v>
      </c>
      <c r="F2600" s="297"/>
      <c r="G2600" s="297"/>
      <c r="H2600" s="302">
        <f>F2600*G2600</f>
        <v>0</v>
      </c>
      <c r="I2600" s="297"/>
      <c r="J2600" s="297"/>
      <c r="K2600" s="302">
        <f>I2600*J2600</f>
        <v>0</v>
      </c>
      <c r="L2600" s="307"/>
      <c r="M2600" s="303"/>
      <c r="N2600" s="302">
        <f>L2600*M2600</f>
        <v>0</v>
      </c>
      <c r="O2600" s="308">
        <f>E2600+H2600+K2600+N2600</f>
        <v>0</v>
      </c>
    </row>
    <row r="2601" spans="1:15" ht="22.5">
      <c r="A2601" s="52" t="s">
        <v>67</v>
      </c>
      <c r="B2601" s="167" t="s">
        <v>32</v>
      </c>
      <c r="C2601" s="297">
        <v>4.53</v>
      </c>
      <c r="D2601" s="297">
        <v>0.03</v>
      </c>
      <c r="E2601" s="302">
        <f>C2601*D2601</f>
        <v>0.1359</v>
      </c>
      <c r="F2601" s="297">
        <v>4.52</v>
      </c>
      <c r="G2601" s="297">
        <v>0.03</v>
      </c>
      <c r="H2601" s="302">
        <f>F2601*G2601</f>
        <v>0.13559999999999997</v>
      </c>
      <c r="I2601" s="297">
        <v>4.53</v>
      </c>
      <c r="J2601" s="297">
        <v>0.03</v>
      </c>
      <c r="K2601" s="302">
        <f>I2601*J2601</f>
        <v>0.1359</v>
      </c>
      <c r="L2601" s="297">
        <v>4.52</v>
      </c>
      <c r="M2601" s="297">
        <v>0.029</v>
      </c>
      <c r="N2601" s="302">
        <f>L2601*M2601</f>
        <v>0.13108</v>
      </c>
      <c r="O2601" s="308">
        <f>E2601+H2601+K2601+N2601</f>
        <v>0.53848</v>
      </c>
    </row>
    <row r="2602" spans="1:15" ht="22.5">
      <c r="A2602" s="52" t="s">
        <v>68</v>
      </c>
      <c r="B2602" s="167" t="s">
        <v>32</v>
      </c>
      <c r="C2602" s="297">
        <v>4.52</v>
      </c>
      <c r="D2602" s="297">
        <v>0.0172</v>
      </c>
      <c r="E2602" s="302">
        <f>C2602*D2602</f>
        <v>0.077744</v>
      </c>
      <c r="F2602" s="297">
        <v>4.53</v>
      </c>
      <c r="G2602" s="297">
        <v>0.0175</v>
      </c>
      <c r="H2602" s="302">
        <f>F2602*G2602</f>
        <v>0.07927500000000001</v>
      </c>
      <c r="I2602" s="297">
        <v>4.52</v>
      </c>
      <c r="J2602" s="297">
        <v>0.0172</v>
      </c>
      <c r="K2602" s="302">
        <f>I2602*J2602</f>
        <v>0.077744</v>
      </c>
      <c r="L2602" s="303">
        <v>4.53</v>
      </c>
      <c r="M2602" s="303">
        <v>0.017</v>
      </c>
      <c r="N2602" s="302">
        <f>L2602*M2602</f>
        <v>0.07701000000000001</v>
      </c>
      <c r="O2602" s="308">
        <f>E2602+H2602+K2602+N2602</f>
        <v>0.311773</v>
      </c>
    </row>
    <row r="2603" spans="1:15" ht="52.5">
      <c r="A2603" s="291" t="s">
        <v>69</v>
      </c>
      <c r="B2603" s="309" t="s">
        <v>1</v>
      </c>
      <c r="C2603" s="157"/>
      <c r="D2603" s="157"/>
      <c r="E2603" s="286">
        <f>E2598+E2599+E2600+E2601+E2602</f>
        <v>16.910284</v>
      </c>
      <c r="F2603" s="286"/>
      <c r="G2603" s="286"/>
      <c r="H2603" s="286">
        <f>H2598+H2599+H2600+H2601+H2602</f>
        <v>3.912815</v>
      </c>
      <c r="I2603" s="286"/>
      <c r="J2603" s="286"/>
      <c r="K2603" s="286">
        <f>K2598+K2599+K2600+K2601+K2602</f>
        <v>0.652644</v>
      </c>
      <c r="L2603" s="286"/>
      <c r="M2603" s="286"/>
      <c r="N2603" s="286">
        <f>N2598+N2599+N2600+N2601+N2602</f>
        <v>14.29559</v>
      </c>
      <c r="O2603" s="286">
        <f>O2598+O2599+O2600+O2601+O2602</f>
        <v>35.771333000000006</v>
      </c>
    </row>
    <row r="2604" spans="1:15" ht="12.75">
      <c r="A2604" s="352" t="s">
        <v>554</v>
      </c>
      <c r="B2604" s="365"/>
      <c r="C2604" s="365"/>
      <c r="D2604" s="365"/>
      <c r="E2604" s="365"/>
      <c r="F2604" s="365"/>
      <c r="G2604" s="365"/>
      <c r="H2604" s="365"/>
      <c r="I2604" s="365"/>
      <c r="J2604" s="365"/>
      <c r="K2604" s="365"/>
      <c r="L2604" s="365"/>
      <c r="M2604" s="365"/>
      <c r="N2604" s="365"/>
      <c r="O2604" s="366"/>
    </row>
    <row r="2605" spans="1:15" ht="12.75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</row>
    <row r="2606" spans="1:15" ht="12.75">
      <c r="A2606" s="167" t="s">
        <v>70</v>
      </c>
      <c r="B2606" s="167" t="s">
        <v>32</v>
      </c>
      <c r="C2606" s="297"/>
      <c r="D2606" s="297"/>
      <c r="E2606" s="302">
        <f>C2606*D2606</f>
        <v>0</v>
      </c>
      <c r="F2606" s="297"/>
      <c r="G2606" s="297"/>
      <c r="H2606" s="302">
        <f>F2606*G2606</f>
        <v>0</v>
      </c>
      <c r="I2606" s="297"/>
      <c r="J2606" s="297"/>
      <c r="K2606" s="302">
        <f>I2606*J2606</f>
        <v>0</v>
      </c>
      <c r="L2606" s="307"/>
      <c r="M2606" s="303"/>
      <c r="N2606" s="302">
        <f>L2606*M2606</f>
        <v>0</v>
      </c>
      <c r="O2606" s="308">
        <f>E2606+H2606+K2606+N2606</f>
        <v>0</v>
      </c>
    </row>
    <row r="2607" spans="1:15" ht="12.75">
      <c r="A2607" s="167" t="s">
        <v>71</v>
      </c>
      <c r="B2607" s="167" t="s">
        <v>141</v>
      </c>
      <c r="C2607" s="297"/>
      <c r="D2607" s="297"/>
      <c r="E2607" s="302">
        <f>C2607*D2607</f>
        <v>0</v>
      </c>
      <c r="F2607" s="297"/>
      <c r="G2607" s="297"/>
      <c r="H2607" s="302">
        <f>F2607*G2607</f>
        <v>0</v>
      </c>
      <c r="I2607" s="297"/>
      <c r="J2607" s="297"/>
      <c r="K2607" s="302">
        <f>I2607*J2607</f>
        <v>0</v>
      </c>
      <c r="L2607" s="307"/>
      <c r="M2607" s="303"/>
      <c r="N2607" s="302">
        <f>L2607*M2607</f>
        <v>0</v>
      </c>
      <c r="O2607" s="308">
        <f>E2607+H2607+K2607+N2607</f>
        <v>0</v>
      </c>
    </row>
    <row r="2608" spans="1:15" ht="12.75">
      <c r="A2608" s="167"/>
      <c r="B2608" s="167"/>
      <c r="C2608" s="297"/>
      <c r="D2608" s="297"/>
      <c r="E2608" s="302"/>
      <c r="F2608" s="297"/>
      <c r="G2608" s="297"/>
      <c r="H2608" s="302"/>
      <c r="I2608" s="297"/>
      <c r="J2608" s="297"/>
      <c r="K2608" s="302"/>
      <c r="L2608" s="307"/>
      <c r="M2608" s="307"/>
      <c r="N2608" s="302"/>
      <c r="O2608" s="308"/>
    </row>
    <row r="2609" spans="1:15" ht="21">
      <c r="A2609" s="167" t="s">
        <v>619</v>
      </c>
      <c r="B2609" s="167"/>
      <c r="C2609" s="297"/>
      <c r="D2609" s="297"/>
      <c r="E2609" s="302">
        <f>SUM(E2606:E2608)</f>
        <v>0</v>
      </c>
      <c r="F2609" s="297"/>
      <c r="G2609" s="297"/>
      <c r="H2609" s="302">
        <f>SUM(H2606:H2608)</f>
        <v>0</v>
      </c>
      <c r="I2609" s="297"/>
      <c r="J2609" s="297"/>
      <c r="K2609" s="302">
        <f>SUM(K2606:K2608)</f>
        <v>0</v>
      </c>
      <c r="L2609" s="307"/>
      <c r="M2609" s="307"/>
      <c r="N2609" s="302">
        <f>SUM(N2606:N2608)</f>
        <v>0</v>
      </c>
      <c r="O2609" s="308">
        <f>SUM(O2606:O2608)</f>
        <v>0</v>
      </c>
    </row>
    <row r="2610" spans="1:15" ht="12.75">
      <c r="A2610" s="167"/>
      <c r="B2610" s="167"/>
      <c r="C2610" s="167"/>
      <c r="D2610" s="167"/>
      <c r="E2610" s="310"/>
      <c r="F2610" s="167"/>
      <c r="G2610" s="167"/>
      <c r="H2610" s="167"/>
      <c r="I2610" s="167"/>
      <c r="J2610" s="167"/>
      <c r="K2610" s="310"/>
      <c r="L2610" s="310"/>
      <c r="M2610" s="310"/>
      <c r="N2610" s="310"/>
      <c r="O2610" s="311"/>
    </row>
    <row r="2611" spans="1:15" ht="42">
      <c r="A2611" s="167" t="s">
        <v>674</v>
      </c>
      <c r="B2611" s="167" t="s">
        <v>561</v>
      </c>
      <c r="C2611" s="52"/>
      <c r="D2611" s="52"/>
      <c r="E2611" s="302">
        <v>5</v>
      </c>
      <c r="F2611" s="160"/>
      <c r="G2611" s="160"/>
      <c r="H2611" s="168"/>
      <c r="I2611" s="160"/>
      <c r="J2611" s="160"/>
      <c r="K2611" s="168"/>
      <c r="L2611" s="160"/>
      <c r="M2611" s="160"/>
      <c r="N2611" s="168"/>
      <c r="O2611" s="308">
        <f>E2611+H2611+K2611+N2611</f>
        <v>5</v>
      </c>
    </row>
    <row r="2612" spans="1:15" ht="12.75">
      <c r="A2612" s="167"/>
      <c r="B2612" s="167"/>
      <c r="C2612" s="52"/>
      <c r="D2612" s="52"/>
      <c r="E2612" s="302"/>
      <c r="F2612" s="52"/>
      <c r="G2612" s="52"/>
      <c r="H2612" s="52"/>
      <c r="I2612" s="52"/>
      <c r="J2612" s="52"/>
      <c r="K2612" s="52"/>
      <c r="L2612" s="52"/>
      <c r="M2612" s="52"/>
      <c r="N2612" s="52"/>
      <c r="O2612" s="316"/>
    </row>
    <row r="2613" spans="1:15" ht="21">
      <c r="A2613" s="167" t="s">
        <v>562</v>
      </c>
      <c r="B2613" s="167"/>
      <c r="C2613" s="167"/>
      <c r="D2613" s="167"/>
      <c r="E2613" s="310"/>
      <c r="F2613" s="167"/>
      <c r="G2613" s="167"/>
      <c r="H2613" s="310"/>
      <c r="I2613" s="167"/>
      <c r="J2613" s="167"/>
      <c r="K2613" s="310"/>
      <c r="L2613" s="310"/>
      <c r="M2613" s="310"/>
      <c r="N2613" s="310"/>
      <c r="O2613" s="157"/>
    </row>
    <row r="2614" spans="1:15" ht="12.75">
      <c r="A2614" s="52" t="s">
        <v>563</v>
      </c>
      <c r="B2614" s="167" t="s">
        <v>333</v>
      </c>
      <c r="C2614" s="297"/>
      <c r="D2614" s="297"/>
      <c r="E2614" s="292">
        <f aca="true" t="shared" si="313" ref="E2614:E2619">(C2614*D2614)/1000</f>
        <v>0</v>
      </c>
      <c r="F2614" s="297"/>
      <c r="G2614" s="297"/>
      <c r="H2614" s="292">
        <f aca="true" t="shared" si="314" ref="H2614:H2619">(F2614*G2614)/1000</f>
        <v>0</v>
      </c>
      <c r="I2614" s="297"/>
      <c r="J2614" s="297"/>
      <c r="K2614" s="292">
        <f aca="true" t="shared" si="315" ref="K2614:K2619">(I2614*J2614)/1000</f>
        <v>0</v>
      </c>
      <c r="L2614" s="298">
        <v>23</v>
      </c>
      <c r="M2614" s="298">
        <v>80</v>
      </c>
      <c r="N2614" s="292">
        <f aca="true" t="shared" si="316" ref="N2614:N2619">(L2614*M2614)/1000</f>
        <v>1.84</v>
      </c>
      <c r="O2614" s="308">
        <f aca="true" t="shared" si="317" ref="O2614:O2620">E2614+H2614+K2614+N2614</f>
        <v>1.84</v>
      </c>
    </row>
    <row r="2615" spans="1:15" ht="12.75">
      <c r="A2615" s="52" t="s">
        <v>565</v>
      </c>
      <c r="B2615" s="167" t="s">
        <v>333</v>
      </c>
      <c r="C2615" s="297"/>
      <c r="D2615" s="297"/>
      <c r="E2615" s="292">
        <f t="shared" si="313"/>
        <v>0</v>
      </c>
      <c r="F2615" s="297"/>
      <c r="G2615" s="297"/>
      <c r="H2615" s="292">
        <f t="shared" si="314"/>
        <v>0</v>
      </c>
      <c r="I2615" s="297"/>
      <c r="J2615" s="297"/>
      <c r="K2615" s="292">
        <f t="shared" si="315"/>
        <v>0</v>
      </c>
      <c r="L2615" s="298">
        <v>2</v>
      </c>
      <c r="M2615" s="298">
        <v>100</v>
      </c>
      <c r="N2615" s="292">
        <f t="shared" si="316"/>
        <v>0.2</v>
      </c>
      <c r="O2615" s="308">
        <f t="shared" si="317"/>
        <v>0.2</v>
      </c>
    </row>
    <row r="2616" spans="1:15" ht="12.75">
      <c r="A2616" s="52" t="s">
        <v>566</v>
      </c>
      <c r="B2616" s="167" t="s">
        <v>365</v>
      </c>
      <c r="C2616" s="297"/>
      <c r="D2616" s="297"/>
      <c r="E2616" s="292">
        <f t="shared" si="313"/>
        <v>0</v>
      </c>
      <c r="F2616" s="297"/>
      <c r="G2616" s="297"/>
      <c r="H2616" s="292">
        <f t="shared" si="314"/>
        <v>0</v>
      </c>
      <c r="I2616" s="297"/>
      <c r="J2616" s="297"/>
      <c r="K2616" s="292">
        <f t="shared" si="315"/>
        <v>0</v>
      </c>
      <c r="L2616" s="298"/>
      <c r="M2616" s="298"/>
      <c r="N2616" s="292">
        <f t="shared" si="316"/>
        <v>0</v>
      </c>
      <c r="O2616" s="308">
        <f t="shared" si="317"/>
        <v>0</v>
      </c>
    </row>
    <row r="2617" spans="1:15" ht="12.75">
      <c r="A2617" s="52" t="s">
        <v>567</v>
      </c>
      <c r="B2617" s="167" t="s">
        <v>333</v>
      </c>
      <c r="C2617" s="297"/>
      <c r="D2617" s="297"/>
      <c r="E2617" s="292">
        <f t="shared" si="313"/>
        <v>0</v>
      </c>
      <c r="F2617" s="297"/>
      <c r="G2617" s="297"/>
      <c r="H2617" s="292">
        <f t="shared" si="314"/>
        <v>0</v>
      </c>
      <c r="I2617" s="297"/>
      <c r="J2617" s="297"/>
      <c r="K2617" s="292">
        <f t="shared" si="315"/>
        <v>0</v>
      </c>
      <c r="L2617" s="298"/>
      <c r="M2617" s="298"/>
      <c r="N2617" s="292">
        <f t="shared" si="316"/>
        <v>0</v>
      </c>
      <c r="O2617" s="308">
        <f t="shared" si="317"/>
        <v>0</v>
      </c>
    </row>
    <row r="2618" spans="1:15" ht="22.5">
      <c r="A2618" s="52" t="s">
        <v>194</v>
      </c>
      <c r="B2618" s="167" t="s">
        <v>193</v>
      </c>
      <c r="C2618" s="297"/>
      <c r="D2618" s="297"/>
      <c r="E2618" s="292">
        <f t="shared" si="313"/>
        <v>0</v>
      </c>
      <c r="F2618" s="297"/>
      <c r="G2618" s="297"/>
      <c r="H2618" s="292">
        <f t="shared" si="314"/>
        <v>0</v>
      </c>
      <c r="I2618" s="297"/>
      <c r="J2618" s="297"/>
      <c r="K2618" s="292">
        <f t="shared" si="315"/>
        <v>0</v>
      </c>
      <c r="L2618" s="298">
        <v>2</v>
      </c>
      <c r="M2618" s="298">
        <v>500</v>
      </c>
      <c r="N2618" s="292">
        <f t="shared" si="316"/>
        <v>1</v>
      </c>
      <c r="O2618" s="308">
        <f t="shared" si="317"/>
        <v>1</v>
      </c>
    </row>
    <row r="2619" spans="1:15" ht="12.75">
      <c r="A2619" s="52" t="s">
        <v>192</v>
      </c>
      <c r="B2619" s="167" t="s">
        <v>193</v>
      </c>
      <c r="C2619" s="297"/>
      <c r="D2619" s="297"/>
      <c r="E2619" s="292">
        <f t="shared" si="313"/>
        <v>0</v>
      </c>
      <c r="F2619" s="297"/>
      <c r="G2619" s="297"/>
      <c r="H2619" s="292">
        <f t="shared" si="314"/>
        <v>0</v>
      </c>
      <c r="I2619" s="297"/>
      <c r="J2619" s="297"/>
      <c r="K2619" s="292">
        <f t="shared" si="315"/>
        <v>0</v>
      </c>
      <c r="L2619" s="298"/>
      <c r="M2619" s="298"/>
      <c r="N2619" s="292">
        <f t="shared" si="316"/>
        <v>0</v>
      </c>
      <c r="O2619" s="308">
        <f t="shared" si="317"/>
        <v>0</v>
      </c>
    </row>
    <row r="2620" spans="1:15" ht="33.75">
      <c r="A2620" s="143" t="s">
        <v>569</v>
      </c>
      <c r="B2620" s="167" t="s">
        <v>561</v>
      </c>
      <c r="C2620" s="167"/>
      <c r="D2620" s="167"/>
      <c r="E2620" s="312"/>
      <c r="F2620" s="313"/>
      <c r="G2620" s="313"/>
      <c r="H2620" s="312"/>
      <c r="I2620" s="313"/>
      <c r="J2620" s="313"/>
      <c r="K2620" s="312">
        <v>0.2</v>
      </c>
      <c r="L2620" s="312"/>
      <c r="M2620" s="312"/>
      <c r="N2620" s="312"/>
      <c r="O2620" s="308">
        <f t="shared" si="317"/>
        <v>0.2</v>
      </c>
    </row>
    <row r="2621" spans="1:15" ht="32.25">
      <c r="A2621" s="314" t="s">
        <v>78</v>
      </c>
      <c r="B2621" s="309" t="s">
        <v>1</v>
      </c>
      <c r="C2621" s="309"/>
      <c r="D2621" s="309"/>
      <c r="E2621" s="315">
        <f>SUM(E2614:E2620)</f>
        <v>0</v>
      </c>
      <c r="F2621" s="315"/>
      <c r="G2621" s="315"/>
      <c r="H2621" s="315">
        <f>SUM(H2614:H2620)</f>
        <v>0</v>
      </c>
      <c r="I2621" s="315"/>
      <c r="J2621" s="315"/>
      <c r="K2621" s="315">
        <f>SUM(K2614:K2620)</f>
        <v>0.2</v>
      </c>
      <c r="L2621" s="315"/>
      <c r="M2621" s="315"/>
      <c r="N2621" s="315">
        <f>SUM(N2614:N2620)</f>
        <v>3.04</v>
      </c>
      <c r="O2621" s="315">
        <f>SUM(O2614:O2620)</f>
        <v>3.24</v>
      </c>
    </row>
    <row r="2622" spans="1:15" ht="21">
      <c r="A2622" s="1" t="s">
        <v>79</v>
      </c>
      <c r="B2622" s="167"/>
      <c r="C2622" s="158"/>
      <c r="D2622" s="158"/>
      <c r="E2622" s="158"/>
      <c r="F2622" s="158"/>
      <c r="G2622" s="158"/>
      <c r="H2622" s="158"/>
      <c r="I2622" s="158"/>
      <c r="J2622" s="158"/>
      <c r="K2622" s="158"/>
      <c r="L2622" s="158"/>
      <c r="M2622" s="158"/>
      <c r="N2622" s="158"/>
      <c r="O2622" s="157"/>
    </row>
    <row r="2623" spans="1:15" ht="22.5">
      <c r="A2623" s="143" t="s">
        <v>620</v>
      </c>
      <c r="B2623" s="167" t="s">
        <v>561</v>
      </c>
      <c r="C2623" s="158"/>
      <c r="D2623" s="158"/>
      <c r="E2623" s="316">
        <v>5</v>
      </c>
      <c r="F2623" s="158"/>
      <c r="G2623" s="158"/>
      <c r="H2623" s="158"/>
      <c r="I2623" s="158"/>
      <c r="J2623" s="158"/>
      <c r="K2623" s="158"/>
      <c r="L2623" s="158"/>
      <c r="M2623" s="158"/>
      <c r="N2623" s="316"/>
      <c r="O2623" s="308">
        <f>E2623+H2623+K2623+N2623</f>
        <v>5</v>
      </c>
    </row>
    <row r="2624" spans="1:15" ht="12.75">
      <c r="A2624" s="143" t="s">
        <v>621</v>
      </c>
      <c r="B2624" s="167" t="s">
        <v>561</v>
      </c>
      <c r="C2624" s="158"/>
      <c r="D2624" s="158"/>
      <c r="E2624" s="316">
        <v>5</v>
      </c>
      <c r="F2624" s="158"/>
      <c r="G2624" s="158"/>
      <c r="H2624" s="158"/>
      <c r="I2624" s="158"/>
      <c r="J2624" s="158"/>
      <c r="K2624" s="158"/>
      <c r="L2624" s="158"/>
      <c r="M2624" s="158"/>
      <c r="N2624" s="316"/>
      <c r="O2624" s="308">
        <f>E2624+H2624+K2624+N2624</f>
        <v>5</v>
      </c>
    </row>
    <row r="2625" spans="1:15" ht="12.75">
      <c r="A2625" s="143" t="s">
        <v>621</v>
      </c>
      <c r="B2625" s="167" t="s">
        <v>561</v>
      </c>
      <c r="C2625" s="158"/>
      <c r="D2625" s="158"/>
      <c r="E2625" s="316">
        <v>2</v>
      </c>
      <c r="F2625" s="158"/>
      <c r="G2625" s="158"/>
      <c r="H2625" s="158"/>
      <c r="I2625" s="158"/>
      <c r="J2625" s="158"/>
      <c r="K2625" s="158"/>
      <c r="L2625" s="158"/>
      <c r="M2625" s="158"/>
      <c r="N2625" s="316"/>
      <c r="O2625" s="308">
        <f>E2625+H2625+K2625+N2625</f>
        <v>2</v>
      </c>
    </row>
    <row r="2626" spans="1:15" ht="12.75">
      <c r="A2626" s="52"/>
      <c r="B2626" s="52"/>
      <c r="C2626" s="52"/>
      <c r="D2626" s="52"/>
      <c r="E2626" s="52"/>
      <c r="F2626" s="52"/>
      <c r="G2626" s="52"/>
      <c r="H2626" s="52"/>
      <c r="I2626" s="52"/>
      <c r="J2626" s="52"/>
      <c r="K2626" s="319"/>
      <c r="L2626" s="319"/>
      <c r="M2626" s="319"/>
      <c r="N2626" s="335"/>
      <c r="O2626" s="308">
        <f>E2626+H2626+K2626+N2626</f>
        <v>0</v>
      </c>
    </row>
    <row r="2627" spans="1:15" ht="31.5">
      <c r="A2627" s="1" t="s">
        <v>176</v>
      </c>
      <c r="B2627" s="317" t="s">
        <v>1</v>
      </c>
      <c r="C2627" s="158"/>
      <c r="D2627" s="158"/>
      <c r="E2627" s="286">
        <f>SUM(E2623:E2626)</f>
        <v>12</v>
      </c>
      <c r="F2627" s="104"/>
      <c r="G2627" s="104"/>
      <c r="H2627" s="104"/>
      <c r="I2627" s="104"/>
      <c r="J2627" s="104"/>
      <c r="K2627" s="318"/>
      <c r="L2627" s="318"/>
      <c r="M2627" s="318"/>
      <c r="N2627" s="318"/>
      <c r="O2627" s="315">
        <f>SUM(O2623:O2626)</f>
        <v>12</v>
      </c>
    </row>
    <row r="2628" spans="1:15" ht="12.75">
      <c r="A2628" s="352" t="s">
        <v>80</v>
      </c>
      <c r="B2628" s="363"/>
      <c r="C2628" s="363"/>
      <c r="D2628" s="363"/>
      <c r="E2628" s="364"/>
      <c r="F2628" s="158"/>
      <c r="G2628" s="158"/>
      <c r="H2628" s="158"/>
      <c r="I2628" s="158"/>
      <c r="J2628" s="158"/>
      <c r="K2628" s="158"/>
      <c r="L2628" s="158"/>
      <c r="M2628" s="158"/>
      <c r="N2628" s="158"/>
      <c r="O2628" s="158"/>
    </row>
    <row r="2629" spans="1:15" ht="12.75">
      <c r="A2629" s="319" t="s">
        <v>2</v>
      </c>
      <c r="B2629" s="280" t="s">
        <v>572</v>
      </c>
      <c r="C2629" s="306">
        <v>1</v>
      </c>
      <c r="D2629" s="104">
        <v>100</v>
      </c>
      <c r="E2629" s="292">
        <f>(C2629*D2629)/1000</f>
        <v>0.1</v>
      </c>
      <c r="F2629" s="306">
        <v>1</v>
      </c>
      <c r="G2629" s="104">
        <v>100</v>
      </c>
      <c r="H2629" s="292">
        <f>(F2629*G2629)/1000</f>
        <v>0.1</v>
      </c>
      <c r="I2629" s="306"/>
      <c r="J2629" s="104"/>
      <c r="K2629" s="292">
        <f>(I2629*J2629)/1000</f>
        <v>0</v>
      </c>
      <c r="L2629" s="306">
        <v>1</v>
      </c>
      <c r="M2629" s="104">
        <v>100</v>
      </c>
      <c r="N2629" s="292">
        <f>(L2629*M2629)/1000</f>
        <v>0.1</v>
      </c>
      <c r="O2629" s="308">
        <f aca="true" t="shared" si="318" ref="O2629:O2647">E2629+H2629+K2629+N2629</f>
        <v>0.30000000000000004</v>
      </c>
    </row>
    <row r="2630" spans="1:15" ht="12.75">
      <c r="A2630" s="319" t="s">
        <v>573</v>
      </c>
      <c r="B2630" s="280" t="s">
        <v>9</v>
      </c>
      <c r="C2630" s="306">
        <v>1</v>
      </c>
      <c r="D2630" s="104">
        <v>100</v>
      </c>
      <c r="E2630" s="292">
        <f>(C2630*D2630)/1000</f>
        <v>0.1</v>
      </c>
      <c r="F2630" s="306"/>
      <c r="G2630" s="104"/>
      <c r="H2630" s="292">
        <f>(F2630*G2630)/1000</f>
        <v>0</v>
      </c>
      <c r="I2630" s="306"/>
      <c r="J2630" s="104"/>
      <c r="K2630" s="292">
        <f>(I2630*J2630)/1000</f>
        <v>0</v>
      </c>
      <c r="L2630" s="306"/>
      <c r="M2630" s="104"/>
      <c r="N2630" s="292">
        <f>(L2630*M2630)/1000</f>
        <v>0</v>
      </c>
      <c r="O2630" s="308">
        <f t="shared" si="318"/>
        <v>0.1</v>
      </c>
    </row>
    <row r="2631" spans="1:15" ht="12.75">
      <c r="A2631" s="319" t="s">
        <v>6</v>
      </c>
      <c r="B2631" s="280" t="s">
        <v>9</v>
      </c>
      <c r="C2631" s="306">
        <v>5</v>
      </c>
      <c r="D2631" s="104">
        <v>33</v>
      </c>
      <c r="E2631" s="292">
        <f>(C2631*D2631)/1000</f>
        <v>0.165</v>
      </c>
      <c r="F2631" s="306"/>
      <c r="G2631" s="104"/>
      <c r="H2631" s="292">
        <f>(F2631*G2631)/1000</f>
        <v>0</v>
      </c>
      <c r="I2631" s="306"/>
      <c r="J2631" s="104"/>
      <c r="K2631" s="292">
        <f>(I2631*J2631)/1000</f>
        <v>0</v>
      </c>
      <c r="L2631" s="306">
        <v>5</v>
      </c>
      <c r="M2631" s="104">
        <v>33</v>
      </c>
      <c r="N2631" s="292">
        <f>(L2631*M2631)/1000</f>
        <v>0.165</v>
      </c>
      <c r="O2631" s="308">
        <f t="shared" si="318"/>
        <v>0.33</v>
      </c>
    </row>
    <row r="2632" spans="1:15" ht="33.75">
      <c r="A2632" s="52" t="s">
        <v>580</v>
      </c>
      <c r="B2632" s="167" t="s">
        <v>581</v>
      </c>
      <c r="C2632" s="52"/>
      <c r="D2632" s="52"/>
      <c r="E2632" s="312">
        <v>0.2</v>
      </c>
      <c r="F2632" s="313"/>
      <c r="G2632" s="313"/>
      <c r="H2632" s="312"/>
      <c r="I2632" s="313"/>
      <c r="J2632" s="313"/>
      <c r="K2632" s="312"/>
      <c r="L2632" s="313"/>
      <c r="M2632" s="313"/>
      <c r="N2632" s="312">
        <v>0.2</v>
      </c>
      <c r="O2632" s="308">
        <f t="shared" si="318"/>
        <v>0.4</v>
      </c>
    </row>
    <row r="2633" spans="1:15" ht="31.5">
      <c r="A2633" s="1" t="s">
        <v>0</v>
      </c>
      <c r="B2633" s="167" t="s">
        <v>1</v>
      </c>
      <c r="C2633" s="157"/>
      <c r="D2633" s="157"/>
      <c r="E2633" s="286">
        <f>SUM(E2629:E2632)</f>
        <v>0.565</v>
      </c>
      <c r="F2633" s="157"/>
      <c r="G2633" s="157"/>
      <c r="H2633" s="286">
        <f>SUM(H2629:H2632)</f>
        <v>0.1</v>
      </c>
      <c r="I2633" s="157"/>
      <c r="J2633" s="157"/>
      <c r="K2633" s="286">
        <f>SUM(K2629:K2632)</f>
        <v>0</v>
      </c>
      <c r="L2633" s="311"/>
      <c r="M2633" s="311"/>
      <c r="N2633" s="286">
        <f>SUM(N2629:N2632)</f>
        <v>0.465</v>
      </c>
      <c r="O2633" s="308">
        <f t="shared" si="318"/>
        <v>1.13</v>
      </c>
    </row>
    <row r="2634" spans="1:15" ht="21">
      <c r="A2634" s="1" t="s">
        <v>7</v>
      </c>
      <c r="B2634" s="6"/>
      <c r="C2634" s="154"/>
      <c r="D2634" s="154"/>
      <c r="E2634" s="154"/>
      <c r="F2634" s="154"/>
      <c r="G2634" s="154"/>
      <c r="H2634" s="154"/>
      <c r="I2634" s="154"/>
      <c r="J2634" s="154"/>
      <c r="K2634" s="154"/>
      <c r="L2634" s="154"/>
      <c r="M2634" s="154"/>
      <c r="N2634" s="154"/>
      <c r="O2634" s="308">
        <f t="shared" si="318"/>
        <v>0</v>
      </c>
    </row>
    <row r="2635" spans="1:15" ht="12.75">
      <c r="A2635" s="16" t="s">
        <v>8</v>
      </c>
      <c r="B2635" s="280" t="s">
        <v>9</v>
      </c>
      <c r="C2635" s="320">
        <v>1</v>
      </c>
      <c r="D2635" s="320">
        <v>60</v>
      </c>
      <c r="E2635" s="292">
        <f aca="true" t="shared" si="319" ref="E2635:E2647">(C2635*D2635)/1000</f>
        <v>0.06</v>
      </c>
      <c r="F2635" s="320"/>
      <c r="G2635" s="320"/>
      <c r="H2635" s="292">
        <f aca="true" t="shared" si="320" ref="H2635:H2647">(F2635*G2635)/1000</f>
        <v>0</v>
      </c>
      <c r="I2635" s="320"/>
      <c r="J2635" s="320"/>
      <c r="K2635" s="292">
        <f aca="true" t="shared" si="321" ref="K2635:K2647">(I2635*J2635)/1000</f>
        <v>0</v>
      </c>
      <c r="L2635" s="320"/>
      <c r="M2635" s="320"/>
      <c r="N2635" s="292">
        <f aca="true" t="shared" si="322" ref="N2635:N2647">(L2635*M2635)/1000</f>
        <v>0</v>
      </c>
      <c r="O2635" s="308">
        <f t="shared" si="318"/>
        <v>0.06</v>
      </c>
    </row>
    <row r="2636" spans="1:15" ht="12.75">
      <c r="A2636" s="321" t="s">
        <v>10</v>
      </c>
      <c r="B2636" s="280" t="s">
        <v>9</v>
      </c>
      <c r="C2636" s="320"/>
      <c r="D2636" s="320"/>
      <c r="E2636" s="292">
        <f t="shared" si="319"/>
        <v>0</v>
      </c>
      <c r="F2636" s="320"/>
      <c r="G2636" s="320"/>
      <c r="H2636" s="292">
        <f t="shared" si="320"/>
        <v>0</v>
      </c>
      <c r="I2636" s="320"/>
      <c r="J2636" s="320"/>
      <c r="K2636" s="292">
        <f t="shared" si="321"/>
        <v>0</v>
      </c>
      <c r="L2636" s="320"/>
      <c r="M2636" s="320"/>
      <c r="N2636" s="292">
        <f t="shared" si="322"/>
        <v>0</v>
      </c>
      <c r="O2636" s="308">
        <f t="shared" si="318"/>
        <v>0</v>
      </c>
    </row>
    <row r="2637" spans="1:15" ht="22.5">
      <c r="A2637" s="321" t="s">
        <v>11</v>
      </c>
      <c r="B2637" s="280" t="s">
        <v>9</v>
      </c>
      <c r="C2637" s="320">
        <v>1</v>
      </c>
      <c r="D2637" s="320">
        <v>22</v>
      </c>
      <c r="E2637" s="292">
        <f t="shared" si="319"/>
        <v>0.022</v>
      </c>
      <c r="F2637" s="320">
        <v>1</v>
      </c>
      <c r="G2637" s="320">
        <v>22</v>
      </c>
      <c r="H2637" s="292">
        <f t="shared" si="320"/>
        <v>0.022</v>
      </c>
      <c r="I2637" s="320">
        <v>1</v>
      </c>
      <c r="J2637" s="320">
        <v>22</v>
      </c>
      <c r="K2637" s="292">
        <f t="shared" si="321"/>
        <v>0.022</v>
      </c>
      <c r="L2637" s="320">
        <v>1</v>
      </c>
      <c r="M2637" s="320">
        <v>22</v>
      </c>
      <c r="N2637" s="292">
        <f t="shared" si="322"/>
        <v>0.022</v>
      </c>
      <c r="O2637" s="308">
        <f t="shared" si="318"/>
        <v>0.088</v>
      </c>
    </row>
    <row r="2638" spans="1:15" ht="22.5">
      <c r="A2638" s="15" t="s">
        <v>582</v>
      </c>
      <c r="B2638" s="280" t="s">
        <v>9</v>
      </c>
      <c r="C2638" s="320">
        <v>1</v>
      </c>
      <c r="D2638" s="320">
        <v>750</v>
      </c>
      <c r="E2638" s="292">
        <f t="shared" si="319"/>
        <v>0.75</v>
      </c>
      <c r="F2638" s="320"/>
      <c r="G2638" s="320"/>
      <c r="H2638" s="292">
        <f t="shared" si="320"/>
        <v>0</v>
      </c>
      <c r="I2638" s="320"/>
      <c r="J2638" s="320"/>
      <c r="K2638" s="292">
        <f t="shared" si="321"/>
        <v>0</v>
      </c>
      <c r="L2638" s="320"/>
      <c r="M2638" s="320"/>
      <c r="N2638" s="292">
        <f t="shared" si="322"/>
        <v>0</v>
      </c>
      <c r="O2638" s="308">
        <f t="shared" si="318"/>
        <v>0.75</v>
      </c>
    </row>
    <row r="2639" spans="1:15" ht="22.5">
      <c r="A2639" s="15" t="s">
        <v>583</v>
      </c>
      <c r="B2639" s="280" t="s">
        <v>9</v>
      </c>
      <c r="C2639" s="320">
        <v>1</v>
      </c>
      <c r="D2639" s="320">
        <v>65</v>
      </c>
      <c r="E2639" s="292">
        <f t="shared" si="319"/>
        <v>0.065</v>
      </c>
      <c r="F2639" s="320"/>
      <c r="G2639" s="320"/>
      <c r="H2639" s="292">
        <f t="shared" si="320"/>
        <v>0</v>
      </c>
      <c r="I2639" s="320">
        <v>1</v>
      </c>
      <c r="J2639" s="320">
        <v>65</v>
      </c>
      <c r="K2639" s="292">
        <f t="shared" si="321"/>
        <v>0.065</v>
      </c>
      <c r="L2639" s="320"/>
      <c r="M2639" s="320"/>
      <c r="N2639" s="292">
        <f t="shared" si="322"/>
        <v>0</v>
      </c>
      <c r="O2639" s="308">
        <f t="shared" si="318"/>
        <v>0.13</v>
      </c>
    </row>
    <row r="2640" spans="1:15" ht="22.5">
      <c r="A2640" s="15" t="s">
        <v>587</v>
      </c>
      <c r="B2640" s="280" t="s">
        <v>9</v>
      </c>
      <c r="C2640" s="320"/>
      <c r="D2640" s="320"/>
      <c r="E2640" s="292">
        <f t="shared" si="319"/>
        <v>0</v>
      </c>
      <c r="F2640" s="320"/>
      <c r="G2640" s="320"/>
      <c r="H2640" s="292">
        <f t="shared" si="320"/>
        <v>0</v>
      </c>
      <c r="I2640" s="320">
        <v>1</v>
      </c>
      <c r="J2640" s="320">
        <v>55</v>
      </c>
      <c r="K2640" s="292">
        <f t="shared" si="321"/>
        <v>0.055</v>
      </c>
      <c r="L2640" s="320"/>
      <c r="M2640" s="320"/>
      <c r="N2640" s="292">
        <f t="shared" si="322"/>
        <v>0</v>
      </c>
      <c r="O2640" s="308">
        <f t="shared" si="318"/>
        <v>0.055</v>
      </c>
    </row>
    <row r="2641" spans="1:15" ht="12.75">
      <c r="A2641" s="15" t="s">
        <v>588</v>
      </c>
      <c r="B2641" s="280" t="s">
        <v>9</v>
      </c>
      <c r="C2641" s="320">
        <v>3</v>
      </c>
      <c r="D2641" s="320">
        <v>15</v>
      </c>
      <c r="E2641" s="292">
        <f t="shared" si="319"/>
        <v>0.045</v>
      </c>
      <c r="F2641" s="320">
        <v>3</v>
      </c>
      <c r="G2641" s="320">
        <v>15</v>
      </c>
      <c r="H2641" s="292">
        <f t="shared" si="320"/>
        <v>0.045</v>
      </c>
      <c r="I2641" s="320">
        <v>3</v>
      </c>
      <c r="J2641" s="320">
        <v>15</v>
      </c>
      <c r="K2641" s="292">
        <f t="shared" si="321"/>
        <v>0.045</v>
      </c>
      <c r="L2641" s="320">
        <v>3</v>
      </c>
      <c r="M2641" s="320">
        <v>15</v>
      </c>
      <c r="N2641" s="292">
        <f t="shared" si="322"/>
        <v>0.045</v>
      </c>
      <c r="O2641" s="308">
        <f t="shared" si="318"/>
        <v>0.18</v>
      </c>
    </row>
    <row r="2642" spans="1:15" ht="22.5">
      <c r="A2642" s="15" t="s">
        <v>589</v>
      </c>
      <c r="B2642" s="280" t="s">
        <v>9</v>
      </c>
      <c r="C2642" s="320">
        <v>1</v>
      </c>
      <c r="D2642" s="320">
        <v>20</v>
      </c>
      <c r="E2642" s="292">
        <f t="shared" si="319"/>
        <v>0.02</v>
      </c>
      <c r="F2642" s="320"/>
      <c r="G2642" s="320"/>
      <c r="H2642" s="292">
        <f t="shared" si="320"/>
        <v>0</v>
      </c>
      <c r="I2642" s="320"/>
      <c r="J2642" s="320"/>
      <c r="K2642" s="292">
        <f t="shared" si="321"/>
        <v>0</v>
      </c>
      <c r="L2642" s="320"/>
      <c r="M2642" s="320"/>
      <c r="N2642" s="292">
        <f t="shared" si="322"/>
        <v>0</v>
      </c>
      <c r="O2642" s="308">
        <f t="shared" si="318"/>
        <v>0.02</v>
      </c>
    </row>
    <row r="2643" spans="1:15" ht="12.75">
      <c r="A2643" s="16" t="s">
        <v>16</v>
      </c>
      <c r="B2643" s="280" t="s">
        <v>9</v>
      </c>
      <c r="C2643" s="320">
        <v>1</v>
      </c>
      <c r="D2643" s="320">
        <v>85</v>
      </c>
      <c r="E2643" s="292">
        <f t="shared" si="319"/>
        <v>0.085</v>
      </c>
      <c r="F2643" s="320"/>
      <c r="G2643" s="320"/>
      <c r="H2643" s="292">
        <f t="shared" si="320"/>
        <v>0</v>
      </c>
      <c r="I2643" s="320">
        <v>1</v>
      </c>
      <c r="J2643" s="320">
        <v>85</v>
      </c>
      <c r="K2643" s="292">
        <f t="shared" si="321"/>
        <v>0.085</v>
      </c>
      <c r="L2643" s="320"/>
      <c r="M2643" s="320"/>
      <c r="N2643" s="292">
        <f t="shared" si="322"/>
        <v>0</v>
      </c>
      <c r="O2643" s="308">
        <f t="shared" si="318"/>
        <v>0.17</v>
      </c>
    </row>
    <row r="2644" spans="1:15" ht="12.75">
      <c r="A2644" s="16" t="s">
        <v>18</v>
      </c>
      <c r="B2644" s="280" t="s">
        <v>9</v>
      </c>
      <c r="C2644" s="320">
        <v>10</v>
      </c>
      <c r="D2644" s="320">
        <v>12</v>
      </c>
      <c r="E2644" s="292">
        <f t="shared" si="319"/>
        <v>0.12</v>
      </c>
      <c r="F2644" s="320"/>
      <c r="G2644" s="320"/>
      <c r="H2644" s="292">
        <f t="shared" si="320"/>
        <v>0</v>
      </c>
      <c r="I2644" s="320">
        <v>10</v>
      </c>
      <c r="J2644" s="320">
        <v>12</v>
      </c>
      <c r="K2644" s="292">
        <f t="shared" si="321"/>
        <v>0.12</v>
      </c>
      <c r="L2644" s="320"/>
      <c r="M2644" s="320"/>
      <c r="N2644" s="292">
        <f t="shared" si="322"/>
        <v>0</v>
      </c>
      <c r="O2644" s="308">
        <f t="shared" si="318"/>
        <v>0.24</v>
      </c>
    </row>
    <row r="2645" spans="1:15" ht="12.75">
      <c r="A2645" s="16" t="s">
        <v>631</v>
      </c>
      <c r="B2645" s="280" t="s">
        <v>446</v>
      </c>
      <c r="C2645" s="320"/>
      <c r="D2645" s="320"/>
      <c r="E2645" s="322">
        <f t="shared" si="319"/>
        <v>0</v>
      </c>
      <c r="F2645" s="320"/>
      <c r="G2645" s="320"/>
      <c r="H2645" s="292">
        <f t="shared" si="320"/>
        <v>0</v>
      </c>
      <c r="I2645" s="320"/>
      <c r="J2645" s="320"/>
      <c r="K2645" s="292">
        <f t="shared" si="321"/>
        <v>0</v>
      </c>
      <c r="L2645" s="325"/>
      <c r="M2645" s="325"/>
      <c r="N2645" s="324">
        <f t="shared" si="322"/>
        <v>0</v>
      </c>
      <c r="O2645" s="308">
        <f t="shared" si="318"/>
        <v>0</v>
      </c>
    </row>
    <row r="2646" spans="1:15" ht="12.75">
      <c r="A2646" s="16" t="s">
        <v>590</v>
      </c>
      <c r="B2646" s="280" t="s">
        <v>9</v>
      </c>
      <c r="C2646" s="320">
        <v>1</v>
      </c>
      <c r="D2646" s="320">
        <v>450</v>
      </c>
      <c r="E2646" s="322">
        <f t="shared" si="319"/>
        <v>0.45</v>
      </c>
      <c r="F2646" s="320"/>
      <c r="G2646" s="320"/>
      <c r="H2646" s="292">
        <f t="shared" si="320"/>
        <v>0</v>
      </c>
      <c r="I2646" s="320"/>
      <c r="J2646" s="320"/>
      <c r="K2646" s="324">
        <f t="shared" si="321"/>
        <v>0</v>
      </c>
      <c r="L2646" s="325"/>
      <c r="M2646" s="325"/>
      <c r="N2646" s="324">
        <f t="shared" si="322"/>
        <v>0</v>
      </c>
      <c r="O2646" s="308">
        <f t="shared" si="318"/>
        <v>0.45</v>
      </c>
    </row>
    <row r="2647" spans="1:15" ht="12.75">
      <c r="A2647" s="16" t="s">
        <v>591</v>
      </c>
      <c r="B2647" s="280" t="s">
        <v>9</v>
      </c>
      <c r="C2647" s="320">
        <v>4</v>
      </c>
      <c r="D2647" s="320">
        <v>55</v>
      </c>
      <c r="E2647" s="322">
        <f t="shared" si="319"/>
        <v>0.22</v>
      </c>
      <c r="F2647" s="320"/>
      <c r="G2647" s="320"/>
      <c r="H2647" s="292">
        <f t="shared" si="320"/>
        <v>0</v>
      </c>
      <c r="I2647" s="320"/>
      <c r="J2647" s="320"/>
      <c r="K2647" s="324">
        <f t="shared" si="321"/>
        <v>0</v>
      </c>
      <c r="L2647" s="325"/>
      <c r="M2647" s="325"/>
      <c r="N2647" s="324">
        <f t="shared" si="322"/>
        <v>0</v>
      </c>
      <c r="O2647" s="308">
        <f t="shared" si="318"/>
        <v>0.22</v>
      </c>
    </row>
    <row r="2648" spans="1:15" ht="31.5">
      <c r="A2648" s="1" t="s">
        <v>20</v>
      </c>
      <c r="B2648" s="6" t="s">
        <v>1</v>
      </c>
      <c r="C2648" s="327"/>
      <c r="D2648" s="327"/>
      <c r="E2648" s="286">
        <f>SUM(E2635:E2647)</f>
        <v>1.8370000000000002</v>
      </c>
      <c r="F2648" s="157"/>
      <c r="G2648" s="157"/>
      <c r="H2648" s="286">
        <f>SUM(H2635:H2647)</f>
        <v>0.067</v>
      </c>
      <c r="I2648" s="157"/>
      <c r="J2648" s="157"/>
      <c r="K2648" s="286">
        <f>SUM(K2635:K2647)</f>
        <v>0.392</v>
      </c>
      <c r="L2648" s="286"/>
      <c r="M2648" s="286"/>
      <c r="N2648" s="286">
        <f>SUM(N2635:N2647)</f>
        <v>0.067</v>
      </c>
      <c r="O2648" s="286">
        <f>SUM(O2635:O2647)</f>
        <v>2.363</v>
      </c>
    </row>
    <row r="2649" spans="1:15" ht="12.75">
      <c r="A2649" s="280" t="s">
        <v>604</v>
      </c>
      <c r="B2649" s="280" t="s">
        <v>22</v>
      </c>
      <c r="C2649" s="282"/>
      <c r="D2649" s="282"/>
      <c r="E2649" s="316">
        <f>E2580+E2582+E2592+E2594+E2596+E2603+E2611+E2621+E2627+E2633+E2648</f>
        <v>38.492284</v>
      </c>
      <c r="F2649" s="316"/>
      <c r="G2649" s="316"/>
      <c r="H2649" s="316">
        <f>H2580+H2582+H2592+H2594+H2596+H2603+H2611+H2621+H2627+H2633+H2648</f>
        <v>5.759815</v>
      </c>
      <c r="I2649" s="316"/>
      <c r="J2649" s="316"/>
      <c r="K2649" s="316">
        <f>K2580+K2582+K2592+K2594+K2596+K2603+K2611+K2621+K2627+K2633+K2648</f>
        <v>2.254644</v>
      </c>
      <c r="L2649" s="316"/>
      <c r="M2649" s="316"/>
      <c r="N2649" s="316">
        <f>N2580+N2582+N2592+N2594+N2596+N2603+N2611+N2621+N2627+N2633+N2648</f>
        <v>20.04759</v>
      </c>
      <c r="O2649" s="316">
        <f>O2580+O2582+O2592+O2594+O2596+O2603+O2611+O2621+O2627+O2633+O2648</f>
        <v>66.554333</v>
      </c>
    </row>
    <row r="2650" spans="1:15" ht="12.75">
      <c r="A2650" s="158"/>
      <c r="B2650" s="158"/>
      <c r="C2650" s="158"/>
      <c r="D2650" s="158"/>
      <c r="E2650" s="158"/>
      <c r="F2650" s="158"/>
      <c r="G2650" s="158"/>
      <c r="H2650" s="158"/>
      <c r="I2650" s="158"/>
      <c r="J2650" s="158"/>
      <c r="K2650" s="158"/>
      <c r="L2650" s="158"/>
      <c r="M2650" s="158"/>
      <c r="N2650" s="158"/>
      <c r="O2650" s="158"/>
    </row>
    <row r="2651" spans="1:15" ht="12.75">
      <c r="A2651" s="349" t="s">
        <v>605</v>
      </c>
      <c r="B2651" s="350"/>
      <c r="C2651" s="350"/>
      <c r="D2651" s="350"/>
      <c r="E2651" s="350"/>
      <c r="F2651" s="350"/>
      <c r="G2651" s="350"/>
      <c r="H2651" s="350"/>
      <c r="I2651" s="350"/>
      <c r="J2651" s="350"/>
      <c r="K2651" s="350"/>
      <c r="L2651" s="350"/>
      <c r="M2651" s="350"/>
      <c r="N2651" s="350"/>
      <c r="O2651" s="351"/>
    </row>
    <row r="2652" spans="1:15" ht="12.75">
      <c r="A2652" s="333"/>
      <c r="B2652" s="329"/>
      <c r="C2652" s="329"/>
      <c r="D2652" s="329"/>
      <c r="E2652" s="329"/>
      <c r="F2652" s="329"/>
      <c r="G2652" s="329"/>
      <c r="H2652" s="329"/>
      <c r="I2652" s="329"/>
      <c r="J2652" s="329"/>
      <c r="K2652" s="329"/>
      <c r="L2652" s="329"/>
      <c r="M2652" s="329"/>
      <c r="N2652" s="329"/>
      <c r="O2652" s="329"/>
    </row>
    <row r="2653" spans="1:15" ht="12.75">
      <c r="A2653" s="328" t="s">
        <v>606</v>
      </c>
      <c r="B2653" s="280" t="s">
        <v>22</v>
      </c>
      <c r="C2653" s="329"/>
      <c r="D2653" s="329"/>
      <c r="E2653" s="329"/>
      <c r="F2653" s="329"/>
      <c r="G2653" s="329"/>
      <c r="H2653" s="329"/>
      <c r="I2653" s="329"/>
      <c r="J2653" s="329"/>
      <c r="K2653" s="308"/>
      <c r="L2653" s="329"/>
      <c r="M2653" s="329"/>
      <c r="N2653" s="308"/>
      <c r="O2653" s="308">
        <f>E2653+H2653+K2653+N2653</f>
        <v>0</v>
      </c>
    </row>
    <row r="2654" spans="1:15" ht="12.75">
      <c r="A2654" s="328" t="s">
        <v>607</v>
      </c>
      <c r="B2654" s="280" t="s">
        <v>22</v>
      </c>
      <c r="C2654" s="329"/>
      <c r="D2654" s="329"/>
      <c r="E2654" s="308"/>
      <c r="F2654" s="329"/>
      <c r="G2654" s="329"/>
      <c r="H2654" s="308"/>
      <c r="I2654" s="329"/>
      <c r="J2654" s="329"/>
      <c r="K2654" s="308">
        <v>2</v>
      </c>
      <c r="L2654" s="329"/>
      <c r="M2654" s="329"/>
      <c r="N2654" s="308"/>
      <c r="O2654" s="308">
        <f>E2654+H2654+K2654+N2654</f>
        <v>2</v>
      </c>
    </row>
    <row r="2655" spans="1:15" ht="12.75">
      <c r="A2655" s="104" t="s">
        <v>608</v>
      </c>
      <c r="B2655" s="280" t="s">
        <v>22</v>
      </c>
      <c r="C2655" s="104"/>
      <c r="D2655" s="104"/>
      <c r="E2655" s="292"/>
      <c r="F2655" s="292"/>
      <c r="G2655" s="292"/>
      <c r="H2655" s="292"/>
      <c r="I2655" s="292"/>
      <c r="J2655" s="292"/>
      <c r="K2655" s="292"/>
      <c r="L2655" s="292"/>
      <c r="M2655" s="292"/>
      <c r="N2655" s="292"/>
      <c r="O2655" s="308">
        <f>E2655+H2655+K2655+N2655</f>
        <v>0</v>
      </c>
    </row>
    <row r="2656" spans="1:15" ht="21">
      <c r="A2656" s="167" t="s">
        <v>28</v>
      </c>
      <c r="B2656" s="167" t="s">
        <v>1</v>
      </c>
      <c r="C2656" s="52"/>
      <c r="D2656" s="52"/>
      <c r="E2656" s="302">
        <f>SUM(E2654:E2655)</f>
        <v>0</v>
      </c>
      <c r="F2656" s="313"/>
      <c r="G2656" s="313"/>
      <c r="H2656" s="302">
        <f>SUM(H2653:H2655)</f>
        <v>0</v>
      </c>
      <c r="I2656" s="313"/>
      <c r="J2656" s="313"/>
      <c r="K2656" s="302">
        <f>SUM(K2653:K2655)</f>
        <v>2</v>
      </c>
      <c r="L2656" s="302"/>
      <c r="M2656" s="302"/>
      <c r="N2656" s="302">
        <f>SUM(N2653:N2655)</f>
        <v>0</v>
      </c>
      <c r="O2656" s="286">
        <f>SUM(O2653:O2655)</f>
        <v>2</v>
      </c>
    </row>
    <row r="2657" spans="1:15" ht="12.75">
      <c r="A2657" s="352" t="s">
        <v>609</v>
      </c>
      <c r="B2657" s="353"/>
      <c r="C2657" s="353"/>
      <c r="D2657" s="353"/>
      <c r="E2657" s="353"/>
      <c r="F2657" s="353"/>
      <c r="G2657" s="353"/>
      <c r="H2657" s="353"/>
      <c r="I2657" s="353"/>
      <c r="J2657" s="353"/>
      <c r="K2657" s="353"/>
      <c r="L2657" s="353"/>
      <c r="M2657" s="353"/>
      <c r="N2657" s="353"/>
      <c r="O2657" s="354"/>
    </row>
    <row r="2658" spans="1:15" ht="22.5">
      <c r="A2658" s="52" t="s">
        <v>30</v>
      </c>
      <c r="B2658" s="167" t="s">
        <v>22</v>
      </c>
      <c r="C2658" s="167"/>
      <c r="D2658" s="168"/>
      <c r="E2658" s="302"/>
      <c r="F2658" s="302"/>
      <c r="G2658" s="302"/>
      <c r="H2658" s="302"/>
      <c r="I2658" s="302"/>
      <c r="J2658" s="302"/>
      <c r="K2658" s="302"/>
      <c r="L2658" s="302"/>
      <c r="M2658" s="302"/>
      <c r="N2658" s="302"/>
      <c r="O2658" s="316">
        <f aca="true" t="shared" si="323" ref="O2658:O2663">E2658+H2658+K2658+N2658</f>
        <v>0</v>
      </c>
    </row>
    <row r="2659" spans="1:15" ht="45">
      <c r="A2659" s="52" t="s">
        <v>31</v>
      </c>
      <c r="B2659" s="167" t="s">
        <v>32</v>
      </c>
      <c r="C2659" s="167"/>
      <c r="D2659" s="167"/>
      <c r="E2659" s="302">
        <v>1.5</v>
      </c>
      <c r="F2659" s="313"/>
      <c r="G2659" s="313"/>
      <c r="H2659" s="302">
        <v>1.5</v>
      </c>
      <c r="I2659" s="313"/>
      <c r="J2659" s="313"/>
      <c r="K2659" s="315">
        <v>1.5</v>
      </c>
      <c r="L2659" s="330"/>
      <c r="M2659" s="330"/>
      <c r="N2659" s="315">
        <v>1.5</v>
      </c>
      <c r="O2659" s="316">
        <f t="shared" si="323"/>
        <v>6</v>
      </c>
    </row>
    <row r="2660" spans="1:15" ht="112.5">
      <c r="A2660" s="52" t="s">
        <v>610</v>
      </c>
      <c r="B2660" s="167" t="s">
        <v>22</v>
      </c>
      <c r="C2660" s="167"/>
      <c r="D2660" s="167"/>
      <c r="E2660" s="302">
        <v>2.625</v>
      </c>
      <c r="F2660" s="313"/>
      <c r="G2660" s="313"/>
      <c r="H2660" s="313">
        <v>2.625</v>
      </c>
      <c r="I2660" s="313"/>
      <c r="J2660" s="313"/>
      <c r="K2660" s="313">
        <v>2.625</v>
      </c>
      <c r="L2660" s="313"/>
      <c r="M2660" s="313"/>
      <c r="N2660" s="313">
        <v>2.625</v>
      </c>
      <c r="O2660" s="316">
        <f t="shared" si="323"/>
        <v>10.5</v>
      </c>
    </row>
    <row r="2661" spans="1:15" ht="22.5">
      <c r="A2661" s="52" t="s">
        <v>613</v>
      </c>
      <c r="B2661" s="167" t="s">
        <v>612</v>
      </c>
      <c r="C2661" s="167"/>
      <c r="D2661" s="167"/>
      <c r="E2661" s="302">
        <v>0.437</v>
      </c>
      <c r="F2661" s="302"/>
      <c r="G2661" s="302"/>
      <c r="H2661" s="302">
        <v>0.438</v>
      </c>
      <c r="I2661" s="302"/>
      <c r="J2661" s="302"/>
      <c r="K2661" s="302">
        <v>0.437</v>
      </c>
      <c r="L2661" s="302"/>
      <c r="M2661" s="302"/>
      <c r="N2661" s="302">
        <v>0.438</v>
      </c>
      <c r="O2661" s="316">
        <f t="shared" si="323"/>
        <v>1.75</v>
      </c>
    </row>
    <row r="2662" spans="1:15" ht="45">
      <c r="A2662" s="52" t="s">
        <v>614</v>
      </c>
      <c r="B2662" s="167" t="s">
        <v>1</v>
      </c>
      <c r="C2662" s="167"/>
      <c r="D2662" s="167"/>
      <c r="E2662" s="302">
        <v>0.15</v>
      </c>
      <c r="F2662" s="302"/>
      <c r="G2662" s="302"/>
      <c r="H2662" s="302">
        <v>0.15</v>
      </c>
      <c r="I2662" s="302"/>
      <c r="J2662" s="302"/>
      <c r="K2662" s="302">
        <v>0.15</v>
      </c>
      <c r="L2662" s="302"/>
      <c r="M2662" s="302"/>
      <c r="N2662" s="302">
        <v>0.15</v>
      </c>
      <c r="O2662" s="316">
        <f t="shared" si="323"/>
        <v>0.6</v>
      </c>
    </row>
    <row r="2663" spans="1:15" ht="56.25">
      <c r="A2663" s="52" t="s">
        <v>615</v>
      </c>
      <c r="B2663" s="167" t="s">
        <v>1</v>
      </c>
      <c r="C2663" s="167"/>
      <c r="D2663" s="167"/>
      <c r="E2663" s="302"/>
      <c r="F2663" s="302"/>
      <c r="G2663" s="302"/>
      <c r="H2663" s="302">
        <v>3</v>
      </c>
      <c r="I2663" s="302"/>
      <c r="J2663" s="302"/>
      <c r="K2663" s="302"/>
      <c r="L2663" s="302"/>
      <c r="M2663" s="302"/>
      <c r="N2663" s="302">
        <v>4</v>
      </c>
      <c r="O2663" s="316">
        <f t="shared" si="323"/>
        <v>7</v>
      </c>
    </row>
    <row r="2664" spans="1:15" ht="21.75">
      <c r="A2664" s="331" t="s">
        <v>616</v>
      </c>
      <c r="B2664" s="280" t="s">
        <v>1</v>
      </c>
      <c r="C2664" s="282"/>
      <c r="D2664" s="282"/>
      <c r="E2664" s="316">
        <f>SUM(E2658:E2663)</f>
        <v>4.712000000000001</v>
      </c>
      <c r="F2664" s="316"/>
      <c r="G2664" s="316"/>
      <c r="H2664" s="316">
        <f>SUM(H2658:H2663)</f>
        <v>7.713</v>
      </c>
      <c r="I2664" s="316"/>
      <c r="J2664" s="316"/>
      <c r="K2664" s="316">
        <f>SUM(K2658:K2663)</f>
        <v>4.712000000000001</v>
      </c>
      <c r="L2664" s="316"/>
      <c r="M2664" s="316"/>
      <c r="N2664" s="316">
        <f>SUM(N2658:N2663)</f>
        <v>8.713000000000001</v>
      </c>
      <c r="O2664" s="316">
        <f>SUM(O2658:O2663)</f>
        <v>25.85</v>
      </c>
    </row>
    <row r="2665" spans="1:15" ht="12.75">
      <c r="A2665" s="158"/>
      <c r="B2665" s="158"/>
      <c r="C2665" s="158"/>
      <c r="D2665" s="158"/>
      <c r="E2665" s="158"/>
      <c r="F2665" s="158"/>
      <c r="G2665" s="158"/>
      <c r="H2665" s="158"/>
      <c r="I2665" s="158"/>
      <c r="J2665" s="158"/>
      <c r="K2665" s="158"/>
      <c r="L2665" s="158"/>
      <c r="M2665" s="158"/>
      <c r="N2665" s="158"/>
      <c r="O2665" s="158"/>
    </row>
    <row r="2666" spans="1:15" ht="12.75">
      <c r="A2666" s="355" t="s">
        <v>617</v>
      </c>
      <c r="B2666" s="356"/>
      <c r="C2666" s="357"/>
      <c r="D2666" s="158"/>
      <c r="E2666" s="316">
        <f>E2649+E2656+E2664</f>
        <v>43.204284</v>
      </c>
      <c r="F2666" s="341"/>
      <c r="G2666" s="341"/>
      <c r="H2666" s="316">
        <f>H2649+H2656+H2664</f>
        <v>13.472815</v>
      </c>
      <c r="I2666" s="341"/>
      <c r="J2666" s="341"/>
      <c r="K2666" s="316">
        <f>K2649+K2656+K2664</f>
        <v>8.966644</v>
      </c>
      <c r="L2666" s="341"/>
      <c r="M2666" s="341"/>
      <c r="N2666" s="316">
        <f>N2649+N2656+N2664</f>
        <v>28.76059</v>
      </c>
      <c r="O2666" s="316">
        <f>O2649+O2656+O2664</f>
        <v>94.40433300000001</v>
      </c>
    </row>
    <row r="2667" spans="1:15" ht="12.75">
      <c r="A2667" s="342"/>
      <c r="B2667" s="342"/>
      <c r="C2667" s="342"/>
      <c r="D2667" s="334"/>
      <c r="E2667" s="343"/>
      <c r="F2667" s="345"/>
      <c r="G2667" s="345"/>
      <c r="H2667" s="343"/>
      <c r="I2667" s="345"/>
      <c r="J2667" s="345"/>
      <c r="K2667" s="343"/>
      <c r="L2667" s="345"/>
      <c r="M2667" s="345"/>
      <c r="N2667" s="343"/>
      <c r="O2667" s="343"/>
    </row>
    <row r="2668" spans="1:15" ht="12.75">
      <c r="A2668" s="342"/>
      <c r="B2668" s="342"/>
      <c r="C2668" s="342"/>
      <c r="D2668" s="334"/>
      <c r="E2668" s="343"/>
      <c r="F2668" s="345"/>
      <c r="G2668" s="345"/>
      <c r="H2668" s="343"/>
      <c r="I2668" s="345"/>
      <c r="J2668" s="345"/>
      <c r="K2668" s="343"/>
      <c r="L2668" s="345"/>
      <c r="M2668" s="345"/>
      <c r="N2668" s="343"/>
      <c r="O2668" s="343"/>
    </row>
    <row r="2669" spans="1:15" ht="12.75">
      <c r="A2669" s="342"/>
      <c r="B2669" s="342"/>
      <c r="C2669" s="342"/>
      <c r="D2669" s="334"/>
      <c r="E2669" s="343"/>
      <c r="F2669" s="345"/>
      <c r="G2669" s="345"/>
      <c r="H2669" s="343"/>
      <c r="I2669" s="345"/>
      <c r="J2669" s="345"/>
      <c r="K2669" s="343"/>
      <c r="L2669" s="345"/>
      <c r="M2669" s="345"/>
      <c r="N2669" s="343"/>
      <c r="O2669" s="343"/>
    </row>
    <row r="2670" spans="1:15" ht="12.75">
      <c r="A2670" s="342"/>
      <c r="B2670" s="342"/>
      <c r="C2670" s="342"/>
      <c r="D2670" s="334"/>
      <c r="E2670" s="343"/>
      <c r="F2670" s="345"/>
      <c r="G2670" s="345"/>
      <c r="H2670" s="343"/>
      <c r="I2670" s="345"/>
      <c r="J2670" s="345"/>
      <c r="K2670" s="343"/>
      <c r="L2670" s="345"/>
      <c r="M2670" s="345"/>
      <c r="N2670" s="343"/>
      <c r="O2670" s="343"/>
    </row>
    <row r="2671" spans="1:15" ht="12.75">
      <c r="A2671" s="342"/>
      <c r="B2671" s="342"/>
      <c r="C2671" s="342"/>
      <c r="D2671" s="334"/>
      <c r="E2671" s="343"/>
      <c r="F2671" s="345"/>
      <c r="G2671" s="345"/>
      <c r="H2671" s="343"/>
      <c r="I2671" s="345"/>
      <c r="J2671" s="345"/>
      <c r="K2671" s="343"/>
      <c r="L2671" s="345"/>
      <c r="M2671" s="345"/>
      <c r="N2671" s="343"/>
      <c r="O2671" s="343"/>
    </row>
    <row r="2672" spans="1:15" ht="12.75">
      <c r="A2672" s="342"/>
      <c r="B2672" s="342"/>
      <c r="C2672" s="342"/>
      <c r="D2672" s="334"/>
      <c r="E2672" s="343"/>
      <c r="F2672" s="345"/>
      <c r="G2672" s="345"/>
      <c r="H2672" s="343"/>
      <c r="I2672" s="345"/>
      <c r="J2672" s="345"/>
      <c r="K2672" s="343"/>
      <c r="L2672" s="345"/>
      <c r="M2672" s="345"/>
      <c r="N2672" s="343"/>
      <c r="O2672" s="343"/>
    </row>
    <row r="2673" spans="1:15" ht="12.75">
      <c r="A2673" s="342"/>
      <c r="B2673" s="342"/>
      <c r="C2673" s="342"/>
      <c r="D2673" s="334"/>
      <c r="E2673" s="343"/>
      <c r="F2673" s="345"/>
      <c r="G2673" s="345"/>
      <c r="H2673" s="343"/>
      <c r="I2673" s="345"/>
      <c r="J2673" s="345"/>
      <c r="K2673" s="343"/>
      <c r="L2673" s="345"/>
      <c r="M2673" s="345"/>
      <c r="N2673" s="343"/>
      <c r="O2673" s="343"/>
    </row>
    <row r="2674" spans="1:15" ht="12.75">
      <c r="A2674" s="342"/>
      <c r="B2674" s="342"/>
      <c r="C2674" s="342"/>
      <c r="D2674" s="334"/>
      <c r="E2674" s="343"/>
      <c r="F2674" s="345"/>
      <c r="G2674" s="345"/>
      <c r="H2674" s="343"/>
      <c r="I2674" s="345"/>
      <c r="J2674" s="345"/>
      <c r="K2674" s="343"/>
      <c r="L2674" s="345"/>
      <c r="M2674" s="345"/>
      <c r="N2674" s="343"/>
      <c r="O2674" s="343"/>
    </row>
    <row r="2675" spans="1:15" ht="12.75">
      <c r="A2675" s="342"/>
      <c r="B2675" s="342"/>
      <c r="C2675" s="342"/>
      <c r="D2675" s="334"/>
      <c r="E2675" s="343"/>
      <c r="F2675" s="345"/>
      <c r="G2675" s="345"/>
      <c r="H2675" s="343"/>
      <c r="I2675" s="345"/>
      <c r="J2675" s="345"/>
      <c r="K2675" s="343"/>
      <c r="L2675" s="345"/>
      <c r="M2675" s="345"/>
      <c r="N2675" s="343"/>
      <c r="O2675" s="343"/>
    </row>
    <row r="2676" spans="1:15" ht="12.75">
      <c r="A2676" s="342"/>
      <c r="B2676" s="342"/>
      <c r="C2676" s="342"/>
      <c r="D2676" s="334"/>
      <c r="E2676" s="343"/>
      <c r="F2676" s="345"/>
      <c r="G2676" s="345"/>
      <c r="H2676" s="343"/>
      <c r="I2676" s="345"/>
      <c r="J2676" s="345"/>
      <c r="K2676" s="343"/>
      <c r="L2676" s="345"/>
      <c r="M2676" s="345"/>
      <c r="N2676" s="343"/>
      <c r="O2676" s="343"/>
    </row>
    <row r="2677" spans="1:15" ht="12.75">
      <c r="A2677" s="342"/>
      <c r="B2677" s="342"/>
      <c r="C2677" s="342"/>
      <c r="D2677" s="334"/>
      <c r="E2677" s="343"/>
      <c r="F2677" s="345"/>
      <c r="G2677" s="345"/>
      <c r="H2677" s="343"/>
      <c r="I2677" s="345"/>
      <c r="J2677" s="345"/>
      <c r="K2677" s="343"/>
      <c r="L2677" s="345"/>
      <c r="M2677" s="345"/>
      <c r="N2677" s="343"/>
      <c r="O2677" s="343"/>
    </row>
    <row r="2678" spans="1:15" ht="12.75">
      <c r="A2678" s="342"/>
      <c r="B2678" s="342"/>
      <c r="C2678" s="342"/>
      <c r="D2678" s="334"/>
      <c r="E2678" s="343"/>
      <c r="F2678" s="345"/>
      <c r="G2678" s="345"/>
      <c r="H2678" s="343"/>
      <c r="I2678" s="345"/>
      <c r="J2678" s="345"/>
      <c r="K2678" s="343"/>
      <c r="L2678" s="345"/>
      <c r="M2678" s="345"/>
      <c r="N2678" s="343"/>
      <c r="O2678" s="343"/>
    </row>
    <row r="2679" spans="1:15" ht="12.75">
      <c r="A2679" s="342"/>
      <c r="B2679" s="342"/>
      <c r="C2679" s="342"/>
      <c r="D2679" s="334"/>
      <c r="E2679" s="343"/>
      <c r="F2679" s="345"/>
      <c r="G2679" s="345"/>
      <c r="H2679" s="343"/>
      <c r="I2679" s="345"/>
      <c r="J2679" s="345"/>
      <c r="K2679" s="343"/>
      <c r="L2679" s="345"/>
      <c r="M2679" s="345"/>
      <c r="N2679" s="343"/>
      <c r="O2679" s="343"/>
    </row>
    <row r="2680" spans="1:15" ht="12.75">
      <c r="A2680" s="342"/>
      <c r="B2680" s="342"/>
      <c r="C2680" s="342"/>
      <c r="D2680" s="334"/>
      <c r="E2680" s="343"/>
      <c r="F2680" s="345"/>
      <c r="G2680" s="345"/>
      <c r="H2680" s="343"/>
      <c r="I2680" s="345"/>
      <c r="J2680" s="345"/>
      <c r="K2680" s="343"/>
      <c r="L2680" s="345"/>
      <c r="M2680" s="345"/>
      <c r="N2680" s="343"/>
      <c r="O2680" s="343"/>
    </row>
    <row r="2681" spans="1:15" ht="12.75">
      <c r="A2681" s="342"/>
      <c r="B2681" s="342"/>
      <c r="C2681" s="342"/>
      <c r="D2681" s="334"/>
      <c r="E2681" s="343"/>
      <c r="F2681" s="345"/>
      <c r="G2681" s="345"/>
      <c r="H2681" s="343"/>
      <c r="I2681" s="345"/>
      <c r="J2681" s="345"/>
      <c r="K2681" s="343"/>
      <c r="L2681" s="345"/>
      <c r="M2681" s="345"/>
      <c r="N2681" s="343"/>
      <c r="O2681" s="343"/>
    </row>
    <row r="2682" spans="1:15" ht="12.75">
      <c r="A2682" s="342"/>
      <c r="B2682" s="342"/>
      <c r="C2682" s="342"/>
      <c r="D2682" s="334"/>
      <c r="E2682" s="343"/>
      <c r="F2682" s="345"/>
      <c r="G2682" s="345"/>
      <c r="H2682" s="343"/>
      <c r="I2682" s="345"/>
      <c r="J2682" s="345"/>
      <c r="K2682" s="343"/>
      <c r="L2682" s="345"/>
      <c r="M2682" s="345"/>
      <c r="N2682" s="343"/>
      <c r="O2682" s="343"/>
    </row>
    <row r="2683" spans="1:15" ht="12.75">
      <c r="A2683" s="342"/>
      <c r="B2683" s="342"/>
      <c r="C2683" s="342"/>
      <c r="D2683" s="334"/>
      <c r="E2683" s="343"/>
      <c r="F2683" s="345"/>
      <c r="G2683" s="345"/>
      <c r="H2683" s="343"/>
      <c r="I2683" s="345"/>
      <c r="J2683" s="345"/>
      <c r="K2683" s="343"/>
      <c r="L2683" s="345"/>
      <c r="M2683" s="345"/>
      <c r="N2683" s="343"/>
      <c r="O2683" s="343"/>
    </row>
    <row r="2684" spans="1:15" ht="12.75">
      <c r="A2684" s="342"/>
      <c r="B2684" s="342"/>
      <c r="C2684" s="342"/>
      <c r="D2684" s="334"/>
      <c r="E2684" s="343"/>
      <c r="F2684" s="345"/>
      <c r="G2684" s="345"/>
      <c r="H2684" s="343"/>
      <c r="I2684" s="345"/>
      <c r="J2684" s="345"/>
      <c r="K2684" s="343"/>
      <c r="L2684" s="345"/>
      <c r="M2684" s="345"/>
      <c r="N2684" s="343"/>
      <c r="O2684" s="343"/>
    </row>
    <row r="2685" spans="1:15" ht="12.75">
      <c r="A2685" s="342"/>
      <c r="B2685" s="342"/>
      <c r="C2685" s="342"/>
      <c r="D2685" s="334"/>
      <c r="E2685" s="343"/>
      <c r="F2685" s="345"/>
      <c r="G2685" s="345"/>
      <c r="H2685" s="343"/>
      <c r="I2685" s="345"/>
      <c r="J2685" s="345"/>
      <c r="K2685" s="343"/>
      <c r="L2685" s="345"/>
      <c r="M2685" s="345"/>
      <c r="N2685" s="343"/>
      <c r="O2685" s="343"/>
    </row>
    <row r="2686" spans="1:15" ht="12.75">
      <c r="A2686" s="342"/>
      <c r="B2686" s="342"/>
      <c r="C2686" s="342"/>
      <c r="D2686" s="334"/>
      <c r="E2686" s="343"/>
      <c r="F2686" s="345"/>
      <c r="G2686" s="345"/>
      <c r="H2686" s="343"/>
      <c r="I2686" s="345"/>
      <c r="J2686" s="345"/>
      <c r="K2686" s="343"/>
      <c r="L2686" s="345"/>
      <c r="M2686" s="345"/>
      <c r="N2686" s="343"/>
      <c r="O2686" s="343"/>
    </row>
    <row r="2687" spans="1:15" ht="12.75">
      <c r="A2687" s="342"/>
      <c r="B2687" s="342"/>
      <c r="C2687" s="342"/>
      <c r="D2687" s="334"/>
      <c r="E2687" s="343"/>
      <c r="F2687" s="345"/>
      <c r="G2687" s="345"/>
      <c r="H2687" s="343"/>
      <c r="I2687" s="345"/>
      <c r="J2687" s="345"/>
      <c r="K2687" s="343"/>
      <c r="L2687" s="345"/>
      <c r="M2687" s="345"/>
      <c r="N2687" s="343"/>
      <c r="O2687" s="343"/>
    </row>
    <row r="2688" spans="1:15" ht="12.75">
      <c r="A2688" s="342"/>
      <c r="B2688" s="342"/>
      <c r="C2688" s="342"/>
      <c r="D2688" s="334"/>
      <c r="E2688" s="343"/>
      <c r="F2688" s="345"/>
      <c r="G2688" s="345"/>
      <c r="H2688" s="343"/>
      <c r="I2688" s="345"/>
      <c r="J2688" s="345"/>
      <c r="K2688" s="343"/>
      <c r="L2688" s="345"/>
      <c r="M2688" s="345"/>
      <c r="N2688" s="343"/>
      <c r="O2688" s="343"/>
    </row>
    <row r="2689" spans="1:15" ht="12.75">
      <c r="A2689" s="342"/>
      <c r="B2689" s="342"/>
      <c r="C2689" s="342"/>
      <c r="D2689" s="334"/>
      <c r="E2689" s="343"/>
      <c r="F2689" s="345"/>
      <c r="G2689" s="345"/>
      <c r="H2689" s="343"/>
      <c r="I2689" s="345"/>
      <c r="J2689" s="345"/>
      <c r="K2689" s="343"/>
      <c r="L2689" s="345"/>
      <c r="M2689" s="345"/>
      <c r="N2689" s="343"/>
      <c r="O2689" s="343"/>
    </row>
    <row r="2690" spans="1:15" ht="12.75">
      <c r="A2690" s="346"/>
      <c r="B2690" s="334"/>
      <c r="C2690" s="334"/>
      <c r="D2690" s="334"/>
      <c r="E2690" s="343"/>
      <c r="F2690" s="343"/>
      <c r="G2690" s="343"/>
      <c r="H2690" s="343"/>
      <c r="I2690" s="343"/>
      <c r="J2690" s="343"/>
      <c r="K2690" s="343"/>
      <c r="L2690" s="343"/>
      <c r="M2690" s="343"/>
      <c r="N2690" s="343"/>
      <c r="O2690" s="343"/>
    </row>
    <row r="2691" spans="1:15" ht="12.75">
      <c r="A2691" s="346"/>
      <c r="B2691" s="334"/>
      <c r="C2691" s="334"/>
      <c r="D2691" s="334"/>
      <c r="E2691" s="343"/>
      <c r="F2691" s="343"/>
      <c r="G2691" s="343"/>
      <c r="H2691" s="343"/>
      <c r="I2691" s="343"/>
      <c r="J2691" s="343"/>
      <c r="K2691" s="343"/>
      <c r="L2691" s="343"/>
      <c r="M2691" s="343"/>
      <c r="N2691" s="343"/>
      <c r="O2691" s="343"/>
    </row>
    <row r="2692" spans="1:15" ht="12.75">
      <c r="A2692" s="373" t="s">
        <v>692</v>
      </c>
      <c r="B2692" s="373"/>
      <c r="C2692" s="373"/>
      <c r="D2692" s="373"/>
      <c r="E2692" s="373"/>
      <c r="F2692" s="373"/>
      <c r="G2692" s="373"/>
      <c r="H2692" s="373"/>
      <c r="I2692" s="373"/>
      <c r="J2692" s="373"/>
      <c r="K2692" s="373"/>
      <c r="L2692" s="373"/>
      <c r="M2692" s="373"/>
      <c r="N2692" s="373"/>
      <c r="O2692" s="373"/>
    </row>
    <row r="2693" spans="1:15" ht="12.75">
      <c r="A2693" s="340"/>
      <c r="B2693" s="340"/>
      <c r="C2693" s="340"/>
      <c r="D2693" s="340"/>
      <c r="E2693" s="340"/>
      <c r="F2693" s="340"/>
      <c r="G2693" s="340"/>
      <c r="H2693" s="340"/>
      <c r="I2693" s="340"/>
      <c r="J2693" s="340"/>
      <c r="K2693" s="340"/>
      <c r="L2693" s="340"/>
      <c r="M2693" s="340"/>
      <c r="N2693" s="340"/>
      <c r="O2693" s="340"/>
    </row>
    <row r="2694" spans="1:15" ht="52.5">
      <c r="A2694" s="276" t="s">
        <v>43</v>
      </c>
      <c r="B2694" s="276" t="s">
        <v>44</v>
      </c>
      <c r="C2694" s="367" t="s">
        <v>45</v>
      </c>
      <c r="D2694" s="368"/>
      <c r="E2694" s="368"/>
      <c r="F2694" s="368"/>
      <c r="G2694" s="368"/>
      <c r="H2694" s="368"/>
      <c r="I2694" s="368"/>
      <c r="J2694" s="368"/>
      <c r="K2694" s="368"/>
      <c r="L2694" s="368"/>
      <c r="M2694" s="368"/>
      <c r="N2694" s="369"/>
      <c r="O2694" s="130" t="s">
        <v>46</v>
      </c>
    </row>
    <row r="2695" spans="1:15" ht="12.75">
      <c r="A2695" s="277"/>
      <c r="B2695" s="277"/>
      <c r="C2695" s="367" t="s">
        <v>47</v>
      </c>
      <c r="D2695" s="368"/>
      <c r="E2695" s="368"/>
      <c r="F2695" s="367" t="s">
        <v>48</v>
      </c>
      <c r="G2695" s="368"/>
      <c r="H2695" s="368"/>
      <c r="I2695" s="367" t="s">
        <v>49</v>
      </c>
      <c r="J2695" s="368"/>
      <c r="K2695" s="368"/>
      <c r="L2695" s="367" t="s">
        <v>50</v>
      </c>
      <c r="M2695" s="368"/>
      <c r="N2695" s="369"/>
      <c r="O2695" s="130"/>
    </row>
    <row r="2696" spans="1:15" ht="21">
      <c r="A2696" s="278"/>
      <c r="B2696" s="278"/>
      <c r="C2696" s="277" t="s">
        <v>51</v>
      </c>
      <c r="D2696" s="277" t="s">
        <v>52</v>
      </c>
      <c r="E2696" s="277" t="s">
        <v>53</v>
      </c>
      <c r="F2696" s="277" t="s">
        <v>51</v>
      </c>
      <c r="G2696" s="277" t="s">
        <v>54</v>
      </c>
      <c r="H2696" s="277" t="s">
        <v>53</v>
      </c>
      <c r="I2696" s="277" t="s">
        <v>51</v>
      </c>
      <c r="J2696" s="277" t="s">
        <v>54</v>
      </c>
      <c r="K2696" s="277" t="s">
        <v>53</v>
      </c>
      <c r="L2696" s="130" t="s">
        <v>51</v>
      </c>
      <c r="M2696" s="130" t="s">
        <v>54</v>
      </c>
      <c r="N2696" s="130" t="s">
        <v>53</v>
      </c>
      <c r="O2696" s="132"/>
    </row>
    <row r="2697" spans="1:15" ht="12.75">
      <c r="A2697" s="359" t="s">
        <v>55</v>
      </c>
      <c r="B2697" s="360"/>
      <c r="C2697" s="360"/>
      <c r="D2697" s="360"/>
      <c r="E2697" s="360"/>
      <c r="F2697" s="360"/>
      <c r="G2697" s="360"/>
      <c r="H2697" s="360"/>
      <c r="I2697" s="360"/>
      <c r="J2697" s="360"/>
      <c r="K2697" s="360"/>
      <c r="L2697" s="360"/>
      <c r="M2697" s="360"/>
      <c r="N2697" s="360"/>
      <c r="O2697" s="361"/>
    </row>
    <row r="2698" spans="1:15" ht="12.75">
      <c r="A2698" s="349" t="s">
        <v>56</v>
      </c>
      <c r="B2698" s="350"/>
      <c r="C2698" s="350"/>
      <c r="D2698" s="350"/>
      <c r="E2698" s="350"/>
      <c r="F2698" s="350"/>
      <c r="G2698" s="350"/>
      <c r="H2698" s="350"/>
      <c r="I2698" s="350"/>
      <c r="J2698" s="350"/>
      <c r="K2698" s="350"/>
      <c r="L2698" s="350"/>
      <c r="M2698" s="350"/>
      <c r="N2698" s="350"/>
      <c r="O2698" s="351"/>
    </row>
    <row r="2699" spans="1:15" ht="12.75">
      <c r="A2699" s="279"/>
      <c r="B2699" s="280"/>
      <c r="C2699" s="104"/>
      <c r="D2699" s="104"/>
      <c r="E2699" s="281"/>
      <c r="F2699" s="104"/>
      <c r="G2699" s="104"/>
      <c r="H2699" s="282"/>
      <c r="I2699" s="158"/>
      <c r="J2699" s="158"/>
      <c r="K2699" s="282"/>
      <c r="L2699" s="283"/>
      <c r="M2699" s="283"/>
      <c r="N2699" s="284"/>
      <c r="O2699" s="284"/>
    </row>
    <row r="2700" spans="1:15" ht="12.75">
      <c r="A2700" s="285" t="s">
        <v>545</v>
      </c>
      <c r="B2700" s="285"/>
      <c r="C2700" s="157"/>
      <c r="D2700" s="157"/>
      <c r="E2700" s="286">
        <v>125</v>
      </c>
      <c r="F2700" s="157"/>
      <c r="G2700" s="157"/>
      <c r="H2700" s="286">
        <v>115</v>
      </c>
      <c r="I2700" s="157"/>
      <c r="J2700" s="157"/>
      <c r="K2700" s="286">
        <v>115</v>
      </c>
      <c r="L2700" s="287"/>
      <c r="M2700" s="287"/>
      <c r="N2700" s="286">
        <v>135</v>
      </c>
      <c r="O2700" s="288">
        <f>SUM(E2700,H2700,K2700,N2700)</f>
        <v>490</v>
      </c>
    </row>
    <row r="2701" spans="1:15" ht="12.75">
      <c r="A2701" s="285"/>
      <c r="B2701" s="285"/>
      <c r="C2701" s="157"/>
      <c r="D2701" s="157"/>
      <c r="E2701" s="286"/>
      <c r="F2701" s="157"/>
      <c r="G2701" s="157"/>
      <c r="H2701" s="286"/>
      <c r="I2701" s="157"/>
      <c r="J2701" s="157"/>
      <c r="K2701" s="286"/>
      <c r="L2701" s="289"/>
      <c r="M2701" s="289"/>
      <c r="N2701" s="286"/>
      <c r="O2701" s="332"/>
    </row>
    <row r="2702" spans="1:15" ht="22.5">
      <c r="A2702" s="290" t="s">
        <v>57</v>
      </c>
      <c r="B2702" s="291" t="s">
        <v>58</v>
      </c>
      <c r="C2702" s="159">
        <v>200</v>
      </c>
      <c r="D2702" s="159">
        <v>170</v>
      </c>
      <c r="E2702" s="292">
        <f>(C2702*D2702)/1000</f>
        <v>34</v>
      </c>
      <c r="F2702" s="159">
        <v>200</v>
      </c>
      <c r="G2702" s="159">
        <v>170</v>
      </c>
      <c r="H2702" s="292">
        <f>(F2702*G2702)/1000</f>
        <v>34</v>
      </c>
      <c r="I2702" s="159">
        <v>200</v>
      </c>
      <c r="J2702" s="159">
        <v>170</v>
      </c>
      <c r="K2702" s="292">
        <f>(I2702*J2702)/1000</f>
        <v>34</v>
      </c>
      <c r="L2702" s="293">
        <v>200</v>
      </c>
      <c r="M2702" s="293">
        <v>170</v>
      </c>
      <c r="N2702" s="292">
        <f>(L2702*M2702)/1000</f>
        <v>34</v>
      </c>
      <c r="O2702" s="288">
        <f>SUM(E2702,H2702,K2702,N2702)</f>
        <v>136</v>
      </c>
    </row>
    <row r="2703" spans="1:15" ht="12.75">
      <c r="A2703" s="290"/>
      <c r="B2703" s="291"/>
      <c r="C2703" s="159"/>
      <c r="D2703" s="159"/>
      <c r="E2703" s="281"/>
      <c r="F2703" s="159"/>
      <c r="G2703" s="159"/>
      <c r="H2703" s="281"/>
      <c r="I2703" s="159"/>
      <c r="J2703" s="159"/>
      <c r="K2703" s="281"/>
      <c r="L2703" s="293"/>
      <c r="M2703" s="293"/>
      <c r="N2703" s="281"/>
      <c r="O2703" s="288"/>
    </row>
    <row r="2704" spans="1:15" ht="12.75">
      <c r="A2704" s="279" t="s">
        <v>546</v>
      </c>
      <c r="B2704" s="291" t="s">
        <v>58</v>
      </c>
      <c r="C2704" s="158">
        <v>60</v>
      </c>
      <c r="D2704" s="158">
        <v>34</v>
      </c>
      <c r="E2704" s="292">
        <f aca="true" t="shared" si="324" ref="E2704:E2712">(C2704*D2704)/1000</f>
        <v>2.04</v>
      </c>
      <c r="F2704" s="158">
        <v>50</v>
      </c>
      <c r="G2704" s="158">
        <v>30</v>
      </c>
      <c r="H2704" s="292">
        <f aca="true" t="shared" si="325" ref="H2704:H2712">(F2704*G2704)/1000</f>
        <v>1.5</v>
      </c>
      <c r="I2704" s="158">
        <v>40</v>
      </c>
      <c r="J2704" s="158">
        <v>20</v>
      </c>
      <c r="K2704" s="292">
        <f aca="true" t="shared" si="326" ref="K2704:K2712">(I2704*J2704)/1000</f>
        <v>0.8</v>
      </c>
      <c r="L2704" s="158">
        <v>50</v>
      </c>
      <c r="M2704" s="158">
        <v>25</v>
      </c>
      <c r="N2704" s="292">
        <f aca="true" t="shared" si="327" ref="N2704:N2712">(L2704*M2704)/1000</f>
        <v>1.25</v>
      </c>
      <c r="O2704" s="288">
        <f>SUM(C2704:N2704)</f>
        <v>314.59000000000003</v>
      </c>
    </row>
    <row r="2705" spans="1:15" ht="12.75">
      <c r="A2705" s="279" t="s">
        <v>547</v>
      </c>
      <c r="B2705" s="291" t="s">
        <v>58</v>
      </c>
      <c r="C2705" s="158">
        <v>50</v>
      </c>
      <c r="D2705" s="158">
        <v>40</v>
      </c>
      <c r="E2705" s="292">
        <f t="shared" si="324"/>
        <v>2</v>
      </c>
      <c r="F2705" s="158">
        <v>60</v>
      </c>
      <c r="G2705" s="158">
        <v>30</v>
      </c>
      <c r="H2705" s="292">
        <f t="shared" si="325"/>
        <v>1.8</v>
      </c>
      <c r="I2705" s="158">
        <v>40</v>
      </c>
      <c r="J2705" s="158">
        <v>25</v>
      </c>
      <c r="K2705" s="292">
        <f t="shared" si="326"/>
        <v>1</v>
      </c>
      <c r="L2705" s="158">
        <v>50</v>
      </c>
      <c r="M2705" s="158">
        <v>27</v>
      </c>
      <c r="N2705" s="292">
        <f t="shared" si="327"/>
        <v>1.35</v>
      </c>
      <c r="O2705" s="288">
        <f aca="true" t="shared" si="328" ref="O2705:O2712">SUM(E2705,H2705,K2705,N2705)</f>
        <v>6.15</v>
      </c>
    </row>
    <row r="2706" spans="1:15" ht="12.75">
      <c r="A2706" s="279" t="s">
        <v>548</v>
      </c>
      <c r="B2706" s="291" t="s">
        <v>58</v>
      </c>
      <c r="C2706" s="158"/>
      <c r="D2706" s="158"/>
      <c r="E2706" s="292">
        <f t="shared" si="324"/>
        <v>0</v>
      </c>
      <c r="F2706" s="158"/>
      <c r="G2706" s="158"/>
      <c r="H2706" s="292">
        <f t="shared" si="325"/>
        <v>0</v>
      </c>
      <c r="I2706" s="158"/>
      <c r="J2706" s="158"/>
      <c r="K2706" s="292">
        <f t="shared" si="326"/>
        <v>0</v>
      </c>
      <c r="L2706" s="158">
        <v>50</v>
      </c>
      <c r="M2706" s="158">
        <v>20</v>
      </c>
      <c r="N2706" s="292">
        <f t="shared" si="327"/>
        <v>1</v>
      </c>
      <c r="O2706" s="288">
        <f t="shared" si="328"/>
        <v>1</v>
      </c>
    </row>
    <row r="2707" spans="1:15" ht="12.75">
      <c r="A2707" s="279" t="s">
        <v>549</v>
      </c>
      <c r="B2707" s="291" t="s">
        <v>58</v>
      </c>
      <c r="C2707" s="158">
        <v>50</v>
      </c>
      <c r="D2707" s="158">
        <v>30</v>
      </c>
      <c r="E2707" s="292">
        <f t="shared" si="324"/>
        <v>1.5</v>
      </c>
      <c r="F2707" s="158">
        <v>60</v>
      </c>
      <c r="G2707" s="158">
        <v>25</v>
      </c>
      <c r="H2707" s="292">
        <f t="shared" si="325"/>
        <v>1.5</v>
      </c>
      <c r="I2707" s="158">
        <v>60</v>
      </c>
      <c r="J2707" s="158">
        <v>15</v>
      </c>
      <c r="K2707" s="292">
        <f t="shared" si="326"/>
        <v>0.9</v>
      </c>
      <c r="L2707" s="158">
        <v>60</v>
      </c>
      <c r="M2707" s="158">
        <v>25</v>
      </c>
      <c r="N2707" s="292">
        <f t="shared" si="327"/>
        <v>1.5</v>
      </c>
      <c r="O2707" s="288">
        <f t="shared" si="328"/>
        <v>5.4</v>
      </c>
    </row>
    <row r="2708" spans="1:15" ht="12.75">
      <c r="A2708" s="279" t="s">
        <v>550</v>
      </c>
      <c r="B2708" s="291" t="s">
        <v>58</v>
      </c>
      <c r="C2708" s="158"/>
      <c r="D2708" s="158"/>
      <c r="E2708" s="292">
        <f t="shared" si="324"/>
        <v>0</v>
      </c>
      <c r="F2708" s="158"/>
      <c r="G2708" s="158"/>
      <c r="H2708" s="292">
        <f t="shared" si="325"/>
        <v>0</v>
      </c>
      <c r="I2708" s="158">
        <v>200</v>
      </c>
      <c r="J2708" s="158">
        <v>20</v>
      </c>
      <c r="K2708" s="292">
        <f t="shared" si="326"/>
        <v>4</v>
      </c>
      <c r="L2708" s="158">
        <v>200</v>
      </c>
      <c r="M2708" s="158">
        <v>25</v>
      </c>
      <c r="N2708" s="292">
        <f t="shared" si="327"/>
        <v>5</v>
      </c>
      <c r="O2708" s="288">
        <f t="shared" si="328"/>
        <v>9</v>
      </c>
    </row>
    <row r="2709" spans="1:15" ht="12.75">
      <c r="A2709" s="279" t="s">
        <v>551</v>
      </c>
      <c r="B2709" s="291" t="s">
        <v>58</v>
      </c>
      <c r="C2709" s="158"/>
      <c r="D2709" s="158"/>
      <c r="E2709" s="292">
        <f t="shared" si="324"/>
        <v>0</v>
      </c>
      <c r="F2709" s="158"/>
      <c r="G2709" s="158"/>
      <c r="H2709" s="292">
        <f t="shared" si="325"/>
        <v>0</v>
      </c>
      <c r="I2709" s="158">
        <v>15</v>
      </c>
      <c r="J2709" s="158">
        <v>50</v>
      </c>
      <c r="K2709" s="292">
        <f t="shared" si="326"/>
        <v>0.75</v>
      </c>
      <c r="L2709" s="158"/>
      <c r="M2709" s="158"/>
      <c r="N2709" s="292">
        <f t="shared" si="327"/>
        <v>0</v>
      </c>
      <c r="O2709" s="288">
        <f t="shared" si="328"/>
        <v>0.75</v>
      </c>
    </row>
    <row r="2710" spans="1:15" ht="12.75">
      <c r="A2710" s="279" t="s">
        <v>552</v>
      </c>
      <c r="B2710" s="291" t="s">
        <v>58</v>
      </c>
      <c r="C2710" s="158"/>
      <c r="D2710" s="158"/>
      <c r="E2710" s="292">
        <f t="shared" si="324"/>
        <v>0</v>
      </c>
      <c r="F2710" s="158"/>
      <c r="G2710" s="158"/>
      <c r="H2710" s="292">
        <f t="shared" si="325"/>
        <v>0</v>
      </c>
      <c r="I2710" s="158">
        <v>15</v>
      </c>
      <c r="J2710" s="158">
        <v>50</v>
      </c>
      <c r="K2710" s="292">
        <f t="shared" si="326"/>
        <v>0.75</v>
      </c>
      <c r="L2710" s="158"/>
      <c r="M2710" s="158"/>
      <c r="N2710" s="292">
        <f t="shared" si="327"/>
        <v>0</v>
      </c>
      <c r="O2710" s="288">
        <f t="shared" si="328"/>
        <v>0.75</v>
      </c>
    </row>
    <row r="2711" spans="1:15" ht="12.75">
      <c r="A2711" s="279" t="s">
        <v>693</v>
      </c>
      <c r="B2711" s="291" t="s">
        <v>58</v>
      </c>
      <c r="C2711" s="158">
        <v>1</v>
      </c>
      <c r="D2711" s="158">
        <v>180</v>
      </c>
      <c r="E2711" s="292">
        <f t="shared" si="324"/>
        <v>0.18</v>
      </c>
      <c r="F2711" s="158">
        <v>1</v>
      </c>
      <c r="G2711" s="158">
        <v>200</v>
      </c>
      <c r="H2711" s="292">
        <f t="shared" si="325"/>
        <v>0.2</v>
      </c>
      <c r="I2711" s="158">
        <v>1</v>
      </c>
      <c r="J2711" s="158">
        <v>200</v>
      </c>
      <c r="K2711" s="292">
        <f t="shared" si="326"/>
        <v>0.2</v>
      </c>
      <c r="L2711" s="158">
        <v>1</v>
      </c>
      <c r="M2711" s="158">
        <v>200</v>
      </c>
      <c r="N2711" s="292">
        <f t="shared" si="327"/>
        <v>0.2</v>
      </c>
      <c r="O2711" s="288">
        <f t="shared" si="328"/>
        <v>0.78</v>
      </c>
    </row>
    <row r="2712" spans="1:15" ht="12.75">
      <c r="A2712" s="279" t="s">
        <v>694</v>
      </c>
      <c r="B2712" s="291" t="s">
        <v>58</v>
      </c>
      <c r="C2712" s="158"/>
      <c r="D2712" s="158"/>
      <c r="E2712" s="292">
        <f t="shared" si="324"/>
        <v>0</v>
      </c>
      <c r="F2712" s="158"/>
      <c r="G2712" s="158"/>
      <c r="H2712" s="292">
        <f t="shared" si="325"/>
        <v>0</v>
      </c>
      <c r="I2712" s="158">
        <v>30</v>
      </c>
      <c r="J2712" s="158">
        <v>80</v>
      </c>
      <c r="K2712" s="292">
        <f t="shared" si="326"/>
        <v>2.4</v>
      </c>
      <c r="L2712" s="158"/>
      <c r="M2712" s="158"/>
      <c r="N2712" s="292">
        <f t="shared" si="327"/>
        <v>0</v>
      </c>
      <c r="O2712" s="288">
        <f t="shared" si="328"/>
        <v>2.4</v>
      </c>
    </row>
    <row r="2713" spans="1:15" ht="12.75">
      <c r="A2713" s="279"/>
      <c r="B2713" s="291"/>
      <c r="C2713" s="16"/>
      <c r="D2713" s="16"/>
      <c r="E2713" s="281"/>
      <c r="F2713" s="16"/>
      <c r="G2713" s="16"/>
      <c r="H2713" s="281"/>
      <c r="I2713" s="16"/>
      <c r="J2713" s="16"/>
      <c r="K2713" s="281"/>
      <c r="L2713" s="16"/>
      <c r="M2713" s="16"/>
      <c r="N2713" s="292"/>
      <c r="O2713" s="288"/>
    </row>
    <row r="2714" spans="1:15" ht="12.75">
      <c r="A2714" s="285" t="s">
        <v>553</v>
      </c>
      <c r="B2714" s="157"/>
      <c r="C2714" s="157"/>
      <c r="D2714" s="157"/>
      <c r="E2714" s="286">
        <f>SUM(E2704:E2712)</f>
        <v>5.72</v>
      </c>
      <c r="F2714" s="157"/>
      <c r="G2714" s="157"/>
      <c r="H2714" s="286">
        <f>SUM(H2704:H2712)</f>
        <v>5</v>
      </c>
      <c r="I2714" s="157"/>
      <c r="J2714" s="157"/>
      <c r="K2714" s="286">
        <f>SUM(K2704:K2712)</f>
        <v>10.799999999999999</v>
      </c>
      <c r="L2714" s="157"/>
      <c r="M2714" s="157"/>
      <c r="N2714" s="286">
        <f>SUM(N2704:N2712)</f>
        <v>10.299999999999999</v>
      </c>
      <c r="O2714" s="288">
        <f>SUM(E2714,H2714,K2714,N2714)</f>
        <v>31.819999999999993</v>
      </c>
    </row>
    <row r="2715" spans="1:15" ht="12.75">
      <c r="A2715" s="285"/>
      <c r="B2715" s="157"/>
      <c r="C2715" s="157"/>
      <c r="D2715" s="157"/>
      <c r="E2715" s="285"/>
      <c r="F2715" s="157"/>
      <c r="G2715" s="157"/>
      <c r="H2715" s="285"/>
      <c r="I2715" s="157"/>
      <c r="J2715" s="157"/>
      <c r="K2715" s="285"/>
      <c r="L2715" s="157"/>
      <c r="M2715" s="157"/>
      <c r="N2715" s="285"/>
      <c r="O2715" s="294"/>
    </row>
    <row r="2716" spans="1:15" ht="12.75">
      <c r="A2716" s="296" t="s">
        <v>59</v>
      </c>
      <c r="B2716" s="167" t="s">
        <v>169</v>
      </c>
      <c r="C2716" s="297">
        <v>1800</v>
      </c>
      <c r="D2716" s="297">
        <v>20</v>
      </c>
      <c r="E2716" s="292">
        <f>(C2716*D2716)/1000</f>
        <v>36</v>
      </c>
      <c r="F2716" s="297">
        <v>1800</v>
      </c>
      <c r="G2716" s="297">
        <v>20</v>
      </c>
      <c r="H2716" s="292">
        <f>(F2716*G2716)/1000</f>
        <v>36</v>
      </c>
      <c r="I2716" s="297">
        <v>1800</v>
      </c>
      <c r="J2716" s="297">
        <v>20</v>
      </c>
      <c r="K2716" s="292">
        <f>(I2716*J2716)/1000</f>
        <v>36</v>
      </c>
      <c r="L2716" s="298">
        <v>1800</v>
      </c>
      <c r="M2716" s="299">
        <v>20</v>
      </c>
      <c r="N2716" s="292">
        <f>(L2716*M2716)/1000</f>
        <v>36</v>
      </c>
      <c r="O2716" s="288">
        <f>SUM(E2716,H2716,K2716,N2716)</f>
        <v>144</v>
      </c>
    </row>
    <row r="2717" spans="1:15" ht="12.75">
      <c r="A2717" s="296"/>
      <c r="B2717" s="167"/>
      <c r="C2717" s="52"/>
      <c r="D2717" s="52"/>
      <c r="E2717" s="281"/>
      <c r="F2717" s="52"/>
      <c r="G2717" s="52"/>
      <c r="H2717" s="281"/>
      <c r="I2717" s="52"/>
      <c r="J2717" s="52"/>
      <c r="K2717" s="281"/>
      <c r="L2717" s="155"/>
      <c r="M2717" s="155"/>
      <c r="N2717" s="300"/>
      <c r="O2717" s="301"/>
    </row>
    <row r="2718" spans="1:15" ht="21">
      <c r="A2718" s="167" t="s">
        <v>60</v>
      </c>
      <c r="B2718" s="167"/>
      <c r="C2718" s="52"/>
      <c r="D2718" s="52"/>
      <c r="E2718" s="302">
        <v>0.3</v>
      </c>
      <c r="F2718" s="303"/>
      <c r="G2718" s="303"/>
      <c r="H2718" s="302">
        <v>0.3</v>
      </c>
      <c r="I2718" s="303"/>
      <c r="J2718" s="303"/>
      <c r="K2718" s="302">
        <v>0.3</v>
      </c>
      <c r="L2718" s="304"/>
      <c r="M2718" s="304"/>
      <c r="N2718" s="304">
        <v>0.3</v>
      </c>
      <c r="O2718" s="305">
        <f>SUM(E2718,H2718,K2718,N2718)</f>
        <v>1.2</v>
      </c>
    </row>
    <row r="2719" spans="1:15" ht="12.75">
      <c r="A2719" s="362" t="s">
        <v>61</v>
      </c>
      <c r="B2719" s="363"/>
      <c r="C2719" s="363"/>
      <c r="D2719" s="364"/>
      <c r="E2719" s="158"/>
      <c r="F2719" s="158"/>
      <c r="G2719" s="158"/>
      <c r="H2719" s="158"/>
      <c r="I2719" s="158"/>
      <c r="J2719" s="158"/>
      <c r="K2719" s="158"/>
      <c r="L2719" s="158"/>
      <c r="M2719" s="158"/>
      <c r="N2719" s="158"/>
      <c r="O2719" s="158"/>
    </row>
    <row r="2720" spans="1:15" ht="22.5">
      <c r="A2720" s="52" t="s">
        <v>62</v>
      </c>
      <c r="B2720" s="167" t="s">
        <v>63</v>
      </c>
      <c r="C2720" s="297">
        <v>25.54</v>
      </c>
      <c r="D2720" s="297">
        <v>4.38</v>
      </c>
      <c r="E2720" s="302">
        <f>C2720*D2720</f>
        <v>111.86519999999999</v>
      </c>
      <c r="F2720" s="297">
        <v>17.03</v>
      </c>
      <c r="G2720" s="297">
        <v>4.38</v>
      </c>
      <c r="H2720" s="302">
        <f>F2720*G2720</f>
        <v>74.59140000000001</v>
      </c>
      <c r="I2720" s="297">
        <v>10.2</v>
      </c>
      <c r="J2720" s="297">
        <v>4.39</v>
      </c>
      <c r="K2720" s="302">
        <f>I2720*J2720</f>
        <v>44.77799999999999</v>
      </c>
      <c r="L2720" s="307">
        <v>32.37</v>
      </c>
      <c r="M2720" s="303">
        <v>4.37</v>
      </c>
      <c r="N2720" s="302">
        <f>L2720*M2720</f>
        <v>141.4569</v>
      </c>
      <c r="O2720" s="308">
        <f>E2720+H2720+K2720+N2720</f>
        <v>372.69149999999996</v>
      </c>
    </row>
    <row r="2721" spans="1:15" ht="22.5">
      <c r="A2721" s="52" t="s">
        <v>64</v>
      </c>
      <c r="B2721" s="167" t="s">
        <v>65</v>
      </c>
      <c r="C2721" s="297">
        <v>95.13</v>
      </c>
      <c r="D2721" s="297">
        <v>2.222</v>
      </c>
      <c r="E2721" s="302">
        <f>C2721*D2721</f>
        <v>211.37885999999997</v>
      </c>
      <c r="F2721" s="297">
        <v>17.94</v>
      </c>
      <c r="G2721" s="297">
        <v>2.222</v>
      </c>
      <c r="H2721" s="302">
        <f>F2721*G2721</f>
        <v>39.862680000000005</v>
      </c>
      <c r="I2721" s="297"/>
      <c r="J2721" s="297"/>
      <c r="K2721" s="302">
        <f>I2721*J2721</f>
        <v>0</v>
      </c>
      <c r="L2721" s="307">
        <v>78.75</v>
      </c>
      <c r="M2721" s="303">
        <v>2.222</v>
      </c>
      <c r="N2721" s="302">
        <f>L2721*M2721</f>
        <v>174.9825</v>
      </c>
      <c r="O2721" s="308">
        <f>E2721+H2721+K2721+N2721</f>
        <v>426.22403999999995</v>
      </c>
    </row>
    <row r="2722" spans="1:15" ht="45">
      <c r="A2722" s="52" t="s">
        <v>66</v>
      </c>
      <c r="B2722" s="167" t="s">
        <v>65</v>
      </c>
      <c r="C2722" s="297"/>
      <c r="D2722" s="297"/>
      <c r="E2722" s="302">
        <f>C2722*D2722</f>
        <v>0</v>
      </c>
      <c r="F2722" s="297"/>
      <c r="G2722" s="297"/>
      <c r="H2722" s="302">
        <f>F2722*G2722</f>
        <v>0</v>
      </c>
      <c r="I2722" s="297"/>
      <c r="J2722" s="297"/>
      <c r="K2722" s="302">
        <f>I2722*J2722</f>
        <v>0</v>
      </c>
      <c r="L2722" s="307"/>
      <c r="M2722" s="303"/>
      <c r="N2722" s="302">
        <f>L2722*M2722</f>
        <v>0</v>
      </c>
      <c r="O2722" s="308">
        <f>E2722+H2722+K2722+N2722</f>
        <v>0</v>
      </c>
    </row>
    <row r="2723" spans="1:15" ht="22.5">
      <c r="A2723" s="52" t="s">
        <v>67</v>
      </c>
      <c r="B2723" s="167" t="s">
        <v>32</v>
      </c>
      <c r="C2723" s="297">
        <v>504.06</v>
      </c>
      <c r="D2723" s="297">
        <v>0.03</v>
      </c>
      <c r="E2723" s="302">
        <f>C2723*D2723</f>
        <v>15.1218</v>
      </c>
      <c r="F2723" s="297">
        <v>504.06</v>
      </c>
      <c r="G2723" s="297">
        <v>0.03</v>
      </c>
      <c r="H2723" s="302">
        <f>F2723*G2723</f>
        <v>15.1218</v>
      </c>
      <c r="I2723" s="297">
        <v>504.06</v>
      </c>
      <c r="J2723" s="297">
        <v>0.03</v>
      </c>
      <c r="K2723" s="302">
        <f>I2723*J2723</f>
        <v>15.1218</v>
      </c>
      <c r="L2723" s="297">
        <v>504.06</v>
      </c>
      <c r="M2723" s="297">
        <v>0.029</v>
      </c>
      <c r="N2723" s="302">
        <f>L2723*M2723</f>
        <v>14.617740000000001</v>
      </c>
      <c r="O2723" s="308">
        <f>E2723+H2723+K2723+N2723</f>
        <v>59.983140000000006</v>
      </c>
    </row>
    <row r="2724" spans="1:15" ht="22.5">
      <c r="A2724" s="52" t="s">
        <v>68</v>
      </c>
      <c r="B2724" s="167" t="s">
        <v>32</v>
      </c>
      <c r="C2724" s="297">
        <v>482.91</v>
      </c>
      <c r="D2724" s="297">
        <v>0.0175</v>
      </c>
      <c r="E2724" s="302">
        <f>C2724*D2724</f>
        <v>8.450925000000002</v>
      </c>
      <c r="F2724" s="297">
        <v>482.91</v>
      </c>
      <c r="G2724" s="297">
        <v>0.0173</v>
      </c>
      <c r="H2724" s="302">
        <f>F2724*G2724</f>
        <v>8.354343</v>
      </c>
      <c r="I2724" s="297">
        <v>482.91</v>
      </c>
      <c r="J2724" s="297">
        <v>0.0172</v>
      </c>
      <c r="K2724" s="302">
        <f>I2724*J2724</f>
        <v>8.306052000000001</v>
      </c>
      <c r="L2724" s="303">
        <v>482.91</v>
      </c>
      <c r="M2724" s="303">
        <v>0.017</v>
      </c>
      <c r="N2724" s="302">
        <f>L2724*M2724</f>
        <v>8.209470000000001</v>
      </c>
      <c r="O2724" s="308">
        <f>E2724+H2724+K2724+N2724</f>
        <v>33.32079</v>
      </c>
    </row>
    <row r="2725" spans="1:15" ht="52.5">
      <c r="A2725" s="291" t="s">
        <v>69</v>
      </c>
      <c r="B2725" s="309" t="s">
        <v>1</v>
      </c>
      <c r="C2725" s="157"/>
      <c r="D2725" s="157"/>
      <c r="E2725" s="286">
        <f>E2720+E2721+E2722+E2723+E2724</f>
        <v>346.816785</v>
      </c>
      <c r="F2725" s="286"/>
      <c r="G2725" s="286"/>
      <c r="H2725" s="286">
        <f>H2720+H2721+H2722+H2723+H2724</f>
        <v>137.930223</v>
      </c>
      <c r="I2725" s="286"/>
      <c r="J2725" s="286"/>
      <c r="K2725" s="286">
        <f>K2720+K2721+K2722+K2723+K2724</f>
        <v>68.205852</v>
      </c>
      <c r="L2725" s="286"/>
      <c r="M2725" s="286"/>
      <c r="N2725" s="286">
        <f>N2720+N2721+N2722+N2723+N2724</f>
        <v>339.26661</v>
      </c>
      <c r="O2725" s="286">
        <f>O2720+O2721+O2722+O2723+O2724</f>
        <v>892.21947</v>
      </c>
    </row>
    <row r="2726" spans="1:15" ht="12.75">
      <c r="A2726" s="352" t="s">
        <v>554</v>
      </c>
      <c r="B2726" s="365"/>
      <c r="C2726" s="365"/>
      <c r="D2726" s="365"/>
      <c r="E2726" s="365"/>
      <c r="F2726" s="365"/>
      <c r="G2726" s="365"/>
      <c r="H2726" s="365"/>
      <c r="I2726" s="365"/>
      <c r="J2726" s="365"/>
      <c r="K2726" s="365"/>
      <c r="L2726" s="365"/>
      <c r="M2726" s="365"/>
      <c r="N2726" s="365"/>
      <c r="O2726" s="366"/>
    </row>
    <row r="2727" spans="1:15" ht="12.75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</row>
    <row r="2728" spans="1:15" ht="12.75">
      <c r="A2728" s="167" t="s">
        <v>70</v>
      </c>
      <c r="B2728" s="167" t="s">
        <v>32</v>
      </c>
      <c r="C2728" s="297"/>
      <c r="D2728" s="297"/>
      <c r="E2728" s="302">
        <f>C2728*D2728</f>
        <v>0</v>
      </c>
      <c r="F2728" s="297"/>
      <c r="G2728" s="297"/>
      <c r="H2728" s="302">
        <f>F2728*G2728</f>
        <v>0</v>
      </c>
      <c r="I2728" s="297"/>
      <c r="J2728" s="297"/>
      <c r="K2728" s="302">
        <f>I2728*J2728</f>
        <v>0</v>
      </c>
      <c r="L2728" s="307"/>
      <c r="M2728" s="303"/>
      <c r="N2728" s="302">
        <f>L2728*M2728</f>
        <v>0</v>
      </c>
      <c r="O2728" s="308">
        <f>E2728+H2728+K2728+N2728</f>
        <v>0</v>
      </c>
    </row>
    <row r="2729" spans="1:15" ht="12.75">
      <c r="A2729" s="167" t="s">
        <v>71</v>
      </c>
      <c r="B2729" s="167" t="s">
        <v>141</v>
      </c>
      <c r="C2729" s="297"/>
      <c r="D2729" s="297"/>
      <c r="E2729" s="302">
        <f>C2729*D2729</f>
        <v>0</v>
      </c>
      <c r="F2729" s="297"/>
      <c r="G2729" s="297"/>
      <c r="H2729" s="302">
        <f>F2729*G2729</f>
        <v>0</v>
      </c>
      <c r="I2729" s="297"/>
      <c r="J2729" s="297"/>
      <c r="K2729" s="302">
        <f>I2729*J2729</f>
        <v>0</v>
      </c>
      <c r="L2729" s="307"/>
      <c r="M2729" s="303"/>
      <c r="N2729" s="302">
        <f>L2729*M2729</f>
        <v>0</v>
      </c>
      <c r="O2729" s="308">
        <f>E2729+H2729+K2729+N2729</f>
        <v>0</v>
      </c>
    </row>
    <row r="2730" spans="1:15" ht="12.75">
      <c r="A2730" s="167"/>
      <c r="B2730" s="167"/>
      <c r="C2730" s="297"/>
      <c r="D2730" s="297"/>
      <c r="E2730" s="302"/>
      <c r="F2730" s="297"/>
      <c r="G2730" s="297"/>
      <c r="H2730" s="302"/>
      <c r="I2730" s="297"/>
      <c r="J2730" s="297"/>
      <c r="K2730" s="302"/>
      <c r="L2730" s="307"/>
      <c r="M2730" s="307"/>
      <c r="N2730" s="302"/>
      <c r="O2730" s="308"/>
    </row>
    <row r="2731" spans="1:15" ht="21">
      <c r="A2731" s="167" t="s">
        <v>619</v>
      </c>
      <c r="B2731" s="167"/>
      <c r="C2731" s="297"/>
      <c r="D2731" s="297"/>
      <c r="E2731" s="302">
        <f>SUM(E2728:E2730)</f>
        <v>0</v>
      </c>
      <c r="F2731" s="297"/>
      <c r="G2731" s="297"/>
      <c r="H2731" s="302">
        <f>SUM(H2728:H2730)</f>
        <v>0</v>
      </c>
      <c r="I2731" s="297"/>
      <c r="J2731" s="297"/>
      <c r="K2731" s="302">
        <f>SUM(K2728:K2730)</f>
        <v>0</v>
      </c>
      <c r="L2731" s="307"/>
      <c r="M2731" s="307"/>
      <c r="N2731" s="302">
        <f>SUM(N2728:N2730)</f>
        <v>0</v>
      </c>
      <c r="O2731" s="308">
        <f>SUM(O2728:O2730)</f>
        <v>0</v>
      </c>
    </row>
    <row r="2732" spans="1:15" ht="12.75">
      <c r="A2732" s="167"/>
      <c r="B2732" s="167"/>
      <c r="C2732" s="167"/>
      <c r="D2732" s="167"/>
      <c r="E2732" s="310"/>
      <c r="F2732" s="167"/>
      <c r="G2732" s="167"/>
      <c r="H2732" s="167"/>
      <c r="I2732" s="167"/>
      <c r="J2732" s="167"/>
      <c r="K2732" s="310"/>
      <c r="L2732" s="310"/>
      <c r="M2732" s="310"/>
      <c r="N2732" s="310"/>
      <c r="O2732" s="311"/>
    </row>
    <row r="2733" spans="1:15" ht="12.75">
      <c r="A2733" s="167" t="s">
        <v>650</v>
      </c>
      <c r="B2733" s="167" t="s">
        <v>561</v>
      </c>
      <c r="C2733" s="52"/>
      <c r="D2733" s="52"/>
      <c r="E2733" s="302">
        <v>10</v>
      </c>
      <c r="F2733" s="160"/>
      <c r="G2733" s="160"/>
      <c r="H2733" s="168">
        <v>5</v>
      </c>
      <c r="I2733" s="160"/>
      <c r="J2733" s="160"/>
      <c r="K2733" s="168">
        <v>5</v>
      </c>
      <c r="L2733" s="160"/>
      <c r="M2733" s="160"/>
      <c r="N2733" s="168"/>
      <c r="O2733" s="308">
        <f>E2733+H2733+K2733+N2733</f>
        <v>20</v>
      </c>
    </row>
    <row r="2734" spans="1:15" ht="12.75">
      <c r="A2734" s="167"/>
      <c r="B2734" s="167"/>
      <c r="C2734" s="52"/>
      <c r="D2734" s="52"/>
      <c r="E2734" s="302"/>
      <c r="F2734" s="52"/>
      <c r="G2734" s="52"/>
      <c r="H2734" s="52"/>
      <c r="I2734" s="52"/>
      <c r="J2734" s="52"/>
      <c r="K2734" s="52"/>
      <c r="L2734" s="52"/>
      <c r="M2734" s="52"/>
      <c r="N2734" s="52"/>
      <c r="O2734" s="316"/>
    </row>
    <row r="2735" spans="1:15" ht="21">
      <c r="A2735" s="167" t="s">
        <v>562</v>
      </c>
      <c r="B2735" s="167"/>
      <c r="C2735" s="167"/>
      <c r="D2735" s="167"/>
      <c r="E2735" s="310"/>
      <c r="F2735" s="167"/>
      <c r="G2735" s="167"/>
      <c r="H2735" s="310"/>
      <c r="I2735" s="167"/>
      <c r="J2735" s="167"/>
      <c r="K2735" s="310"/>
      <c r="L2735" s="310"/>
      <c r="M2735" s="310"/>
      <c r="N2735" s="310"/>
      <c r="O2735" s="157"/>
    </row>
    <row r="2736" spans="1:15" ht="12.75">
      <c r="A2736" s="52" t="s">
        <v>563</v>
      </c>
      <c r="B2736" s="167" t="s">
        <v>333</v>
      </c>
      <c r="C2736" s="297"/>
      <c r="D2736" s="297"/>
      <c r="E2736" s="292">
        <f aca="true" t="shared" si="329" ref="E2736:E2741">(C2736*D2736)/1000</f>
        <v>0</v>
      </c>
      <c r="F2736" s="297">
        <v>250</v>
      </c>
      <c r="G2736" s="297">
        <v>80</v>
      </c>
      <c r="H2736" s="292">
        <f aca="true" t="shared" si="330" ref="H2736:H2741">(F2736*G2736)/1000</f>
        <v>20</v>
      </c>
      <c r="I2736" s="297">
        <v>250</v>
      </c>
      <c r="J2736" s="297">
        <v>80</v>
      </c>
      <c r="K2736" s="292">
        <f aca="true" t="shared" si="331" ref="K2736:K2741">(I2736*J2736)/1000</f>
        <v>20</v>
      </c>
      <c r="L2736" s="298">
        <v>70</v>
      </c>
      <c r="M2736" s="298">
        <v>80</v>
      </c>
      <c r="N2736" s="292">
        <f aca="true" t="shared" si="332" ref="N2736:N2741">(L2736*M2736)/1000</f>
        <v>5.6</v>
      </c>
      <c r="O2736" s="308">
        <f aca="true" t="shared" si="333" ref="O2736:O2742">E2736+H2736+K2736+N2736</f>
        <v>45.6</v>
      </c>
    </row>
    <row r="2737" spans="1:15" ht="12.75">
      <c r="A2737" s="52" t="s">
        <v>565</v>
      </c>
      <c r="B2737" s="167" t="s">
        <v>333</v>
      </c>
      <c r="C2737" s="297">
        <v>2</v>
      </c>
      <c r="D2737" s="297">
        <v>100</v>
      </c>
      <c r="E2737" s="292">
        <f t="shared" si="329"/>
        <v>0.2</v>
      </c>
      <c r="F2737" s="297">
        <v>3</v>
      </c>
      <c r="G2737" s="297">
        <v>100</v>
      </c>
      <c r="H2737" s="292">
        <f t="shared" si="330"/>
        <v>0.3</v>
      </c>
      <c r="I2737" s="297">
        <v>3</v>
      </c>
      <c r="J2737" s="297">
        <v>100</v>
      </c>
      <c r="K2737" s="292">
        <f t="shared" si="331"/>
        <v>0.3</v>
      </c>
      <c r="L2737" s="298">
        <v>2</v>
      </c>
      <c r="M2737" s="298">
        <v>100</v>
      </c>
      <c r="N2737" s="292">
        <f t="shared" si="332"/>
        <v>0.2</v>
      </c>
      <c r="O2737" s="308">
        <f t="shared" si="333"/>
        <v>1</v>
      </c>
    </row>
    <row r="2738" spans="1:15" ht="12.75">
      <c r="A2738" s="52" t="s">
        <v>566</v>
      </c>
      <c r="B2738" s="167" t="s">
        <v>365</v>
      </c>
      <c r="C2738" s="297">
        <v>1</v>
      </c>
      <c r="D2738" s="297">
        <v>250</v>
      </c>
      <c r="E2738" s="292">
        <f t="shared" si="329"/>
        <v>0.25</v>
      </c>
      <c r="F2738" s="297">
        <v>1</v>
      </c>
      <c r="G2738" s="297">
        <v>250</v>
      </c>
      <c r="H2738" s="292">
        <f t="shared" si="330"/>
        <v>0.25</v>
      </c>
      <c r="I2738" s="297">
        <v>1</v>
      </c>
      <c r="J2738" s="297">
        <v>250</v>
      </c>
      <c r="K2738" s="292">
        <f t="shared" si="331"/>
        <v>0.25</v>
      </c>
      <c r="L2738" s="298">
        <v>1</v>
      </c>
      <c r="M2738" s="298">
        <v>250</v>
      </c>
      <c r="N2738" s="292">
        <f t="shared" si="332"/>
        <v>0.25</v>
      </c>
      <c r="O2738" s="308">
        <f t="shared" si="333"/>
        <v>1</v>
      </c>
    </row>
    <row r="2739" spans="1:15" ht="12.75">
      <c r="A2739" s="52" t="s">
        <v>567</v>
      </c>
      <c r="B2739" s="167" t="s">
        <v>333</v>
      </c>
      <c r="C2739" s="297">
        <v>150</v>
      </c>
      <c r="D2739" s="297">
        <v>5</v>
      </c>
      <c r="E2739" s="292">
        <f t="shared" si="329"/>
        <v>0.75</v>
      </c>
      <c r="F2739" s="297">
        <v>50</v>
      </c>
      <c r="G2739" s="297">
        <v>5</v>
      </c>
      <c r="H2739" s="292">
        <f t="shared" si="330"/>
        <v>0.25</v>
      </c>
      <c r="I2739" s="297">
        <v>50</v>
      </c>
      <c r="J2739" s="297">
        <v>5</v>
      </c>
      <c r="K2739" s="292">
        <f t="shared" si="331"/>
        <v>0.25</v>
      </c>
      <c r="L2739" s="298">
        <v>50</v>
      </c>
      <c r="M2739" s="298">
        <v>5</v>
      </c>
      <c r="N2739" s="292">
        <f t="shared" si="332"/>
        <v>0.25</v>
      </c>
      <c r="O2739" s="308">
        <f t="shared" si="333"/>
        <v>1.5</v>
      </c>
    </row>
    <row r="2740" spans="1:15" ht="22.5">
      <c r="A2740" s="52" t="s">
        <v>194</v>
      </c>
      <c r="B2740" s="167" t="s">
        <v>193</v>
      </c>
      <c r="C2740" s="297"/>
      <c r="D2740" s="297"/>
      <c r="E2740" s="292">
        <f t="shared" si="329"/>
        <v>0</v>
      </c>
      <c r="F2740" s="297">
        <v>50</v>
      </c>
      <c r="G2740" s="297">
        <v>500</v>
      </c>
      <c r="H2740" s="292">
        <f t="shared" si="330"/>
        <v>25</v>
      </c>
      <c r="I2740" s="297"/>
      <c r="J2740" s="297"/>
      <c r="K2740" s="292">
        <f t="shared" si="331"/>
        <v>0</v>
      </c>
      <c r="L2740" s="298"/>
      <c r="M2740" s="298"/>
      <c r="N2740" s="292">
        <f t="shared" si="332"/>
        <v>0</v>
      </c>
      <c r="O2740" s="308">
        <f t="shared" si="333"/>
        <v>25</v>
      </c>
    </row>
    <row r="2741" spans="1:15" ht="12.75">
      <c r="A2741" s="52" t="s">
        <v>192</v>
      </c>
      <c r="B2741" s="167" t="s">
        <v>193</v>
      </c>
      <c r="C2741" s="297"/>
      <c r="D2741" s="297"/>
      <c r="E2741" s="292">
        <f t="shared" si="329"/>
        <v>0</v>
      </c>
      <c r="F2741" s="297">
        <v>108</v>
      </c>
      <c r="G2741" s="297">
        <v>450</v>
      </c>
      <c r="H2741" s="292">
        <f t="shared" si="330"/>
        <v>48.6</v>
      </c>
      <c r="I2741" s="297">
        <v>22</v>
      </c>
      <c r="J2741" s="297">
        <v>450</v>
      </c>
      <c r="K2741" s="292">
        <f t="shared" si="331"/>
        <v>9.9</v>
      </c>
      <c r="L2741" s="298"/>
      <c r="M2741" s="298"/>
      <c r="N2741" s="292">
        <f t="shared" si="332"/>
        <v>0</v>
      </c>
      <c r="O2741" s="308">
        <f t="shared" si="333"/>
        <v>58.5</v>
      </c>
    </row>
    <row r="2742" spans="1:15" ht="33.75">
      <c r="A2742" s="143" t="s">
        <v>569</v>
      </c>
      <c r="B2742" s="167" t="s">
        <v>561</v>
      </c>
      <c r="C2742" s="167"/>
      <c r="D2742" s="167"/>
      <c r="E2742" s="312">
        <v>10</v>
      </c>
      <c r="F2742" s="313"/>
      <c r="G2742" s="313"/>
      <c r="H2742" s="312">
        <v>10</v>
      </c>
      <c r="I2742" s="313"/>
      <c r="J2742" s="313"/>
      <c r="K2742" s="312">
        <v>10</v>
      </c>
      <c r="L2742" s="312"/>
      <c r="M2742" s="312"/>
      <c r="N2742" s="312">
        <v>10</v>
      </c>
      <c r="O2742" s="308">
        <f t="shared" si="333"/>
        <v>40</v>
      </c>
    </row>
    <row r="2743" spans="1:15" ht="32.25">
      <c r="A2743" s="314" t="s">
        <v>78</v>
      </c>
      <c r="B2743" s="309" t="s">
        <v>1</v>
      </c>
      <c r="C2743" s="309"/>
      <c r="D2743" s="309"/>
      <c r="E2743" s="315">
        <f>SUM(E2736:E2742)</f>
        <v>11.2</v>
      </c>
      <c r="F2743" s="315"/>
      <c r="G2743" s="315"/>
      <c r="H2743" s="315">
        <f>SUM(H2736:H2742)</f>
        <v>104.4</v>
      </c>
      <c r="I2743" s="315"/>
      <c r="J2743" s="315"/>
      <c r="K2743" s="315">
        <f>SUM(K2736:K2742)</f>
        <v>40.7</v>
      </c>
      <c r="L2743" s="315"/>
      <c r="M2743" s="315"/>
      <c r="N2743" s="315">
        <f>SUM(N2736:N2742)</f>
        <v>16.3</v>
      </c>
      <c r="O2743" s="315">
        <f>SUM(O2736:O2742)</f>
        <v>172.6</v>
      </c>
    </row>
    <row r="2744" spans="1:15" ht="21">
      <c r="A2744" s="1" t="s">
        <v>79</v>
      </c>
      <c r="B2744" s="167"/>
      <c r="C2744" s="158"/>
      <c r="D2744" s="158"/>
      <c r="E2744" s="158"/>
      <c r="F2744" s="158"/>
      <c r="G2744" s="158"/>
      <c r="H2744" s="158"/>
      <c r="I2744" s="158"/>
      <c r="J2744" s="158"/>
      <c r="K2744" s="158"/>
      <c r="L2744" s="158"/>
      <c r="M2744" s="158"/>
      <c r="N2744" s="158"/>
      <c r="O2744" s="157"/>
    </row>
    <row r="2745" spans="1:15" ht="12.75">
      <c r="A2745" s="143" t="s">
        <v>621</v>
      </c>
      <c r="B2745" s="167" t="s">
        <v>561</v>
      </c>
      <c r="C2745" s="158"/>
      <c r="D2745" s="158"/>
      <c r="E2745" s="316">
        <v>0.3</v>
      </c>
      <c r="F2745" s="158"/>
      <c r="G2745" s="158"/>
      <c r="H2745" s="316">
        <v>0.3</v>
      </c>
      <c r="I2745" s="316"/>
      <c r="J2745" s="316"/>
      <c r="K2745" s="316">
        <v>0.3</v>
      </c>
      <c r="L2745" s="158"/>
      <c r="M2745" s="158"/>
      <c r="N2745" s="316">
        <v>0.3</v>
      </c>
      <c r="O2745" s="308">
        <f>E2745+H2745+K2745+N2745</f>
        <v>1.2</v>
      </c>
    </row>
    <row r="2746" spans="1:15" ht="12.75">
      <c r="A2746" s="52"/>
      <c r="B2746" s="52"/>
      <c r="C2746" s="52"/>
      <c r="D2746" s="52"/>
      <c r="E2746" s="52"/>
      <c r="F2746" s="52"/>
      <c r="G2746" s="52"/>
      <c r="H2746" s="52"/>
      <c r="I2746" s="52"/>
      <c r="J2746" s="52"/>
      <c r="K2746" s="319"/>
      <c r="L2746" s="319"/>
      <c r="M2746" s="319"/>
      <c r="N2746" s="335"/>
      <c r="O2746" s="308">
        <f>E2746+H2746+K2746+N2746</f>
        <v>0</v>
      </c>
    </row>
    <row r="2747" spans="1:15" ht="31.5">
      <c r="A2747" s="1" t="s">
        <v>176</v>
      </c>
      <c r="B2747" s="317" t="s">
        <v>1</v>
      </c>
      <c r="C2747" s="158"/>
      <c r="D2747" s="158"/>
      <c r="E2747" s="286">
        <f>SUM(E2745:E2746)</f>
        <v>0.3</v>
      </c>
      <c r="F2747" s="104"/>
      <c r="G2747" s="104"/>
      <c r="H2747" s="286">
        <f>SUM(H2745:H2746)</f>
        <v>0.3</v>
      </c>
      <c r="I2747" s="104"/>
      <c r="J2747" s="104"/>
      <c r="K2747" s="286">
        <f>SUM(K2745:K2746)</f>
        <v>0.3</v>
      </c>
      <c r="L2747" s="318"/>
      <c r="M2747" s="318"/>
      <c r="N2747" s="286">
        <f>SUM(N2745:N2746)</f>
        <v>0.3</v>
      </c>
      <c r="O2747" s="315">
        <f>SUM(O2745:O2746)</f>
        <v>1.2</v>
      </c>
    </row>
    <row r="2748" spans="1:15" ht="12.75">
      <c r="A2748" s="352" t="s">
        <v>80</v>
      </c>
      <c r="B2748" s="363"/>
      <c r="C2748" s="363"/>
      <c r="D2748" s="363"/>
      <c r="E2748" s="364"/>
      <c r="F2748" s="158"/>
      <c r="G2748" s="158"/>
      <c r="H2748" s="158"/>
      <c r="I2748" s="158"/>
      <c r="J2748" s="158"/>
      <c r="K2748" s="158"/>
      <c r="L2748" s="158"/>
      <c r="M2748" s="158"/>
      <c r="N2748" s="158"/>
      <c r="O2748" s="158"/>
    </row>
    <row r="2749" spans="1:15" ht="12.75">
      <c r="A2749" s="319" t="s">
        <v>2</v>
      </c>
      <c r="B2749" s="280" t="s">
        <v>572</v>
      </c>
      <c r="C2749" s="306">
        <v>3</v>
      </c>
      <c r="D2749" s="104">
        <v>100</v>
      </c>
      <c r="E2749" s="292">
        <f aca="true" t="shared" si="334" ref="E2749:E2754">(C2749*D2749)/1000</f>
        <v>0.3</v>
      </c>
      <c r="F2749" s="306">
        <v>3</v>
      </c>
      <c r="G2749" s="104">
        <v>100</v>
      </c>
      <c r="H2749" s="292">
        <f aca="true" t="shared" si="335" ref="H2749:H2754">(F2749*G2749)/1000</f>
        <v>0.3</v>
      </c>
      <c r="I2749" s="306">
        <v>3</v>
      </c>
      <c r="J2749" s="104">
        <v>100</v>
      </c>
      <c r="K2749" s="292">
        <f aca="true" t="shared" si="336" ref="K2749:K2754">(I2749*J2749)/1000</f>
        <v>0.3</v>
      </c>
      <c r="L2749" s="306">
        <v>4</v>
      </c>
      <c r="M2749" s="104">
        <v>100</v>
      </c>
      <c r="N2749" s="292">
        <f aca="true" t="shared" si="337" ref="N2749:N2754">(L2749*M2749)/1000</f>
        <v>0.4</v>
      </c>
      <c r="O2749" s="308">
        <f aca="true" t="shared" si="338" ref="O2749:O2782">E2749+H2749+K2749+N2749</f>
        <v>1.2999999999999998</v>
      </c>
    </row>
    <row r="2750" spans="1:15" ht="12.75">
      <c r="A2750" s="319" t="s">
        <v>573</v>
      </c>
      <c r="B2750" s="280" t="s">
        <v>9</v>
      </c>
      <c r="C2750" s="306">
        <v>1</v>
      </c>
      <c r="D2750" s="104">
        <v>100</v>
      </c>
      <c r="E2750" s="292">
        <f t="shared" si="334"/>
        <v>0.1</v>
      </c>
      <c r="F2750" s="306"/>
      <c r="G2750" s="104"/>
      <c r="H2750" s="292">
        <f t="shared" si="335"/>
        <v>0</v>
      </c>
      <c r="I2750" s="306"/>
      <c r="J2750" s="104"/>
      <c r="K2750" s="292">
        <f t="shared" si="336"/>
        <v>0</v>
      </c>
      <c r="L2750" s="306">
        <v>1</v>
      </c>
      <c r="M2750" s="104">
        <v>100</v>
      </c>
      <c r="N2750" s="292">
        <f t="shared" si="337"/>
        <v>0.1</v>
      </c>
      <c r="O2750" s="308">
        <f t="shared" si="338"/>
        <v>0.2</v>
      </c>
    </row>
    <row r="2751" spans="1:15" ht="12.75">
      <c r="A2751" s="319" t="s">
        <v>6</v>
      </c>
      <c r="B2751" s="280" t="s">
        <v>9</v>
      </c>
      <c r="C2751" s="306">
        <v>5</v>
      </c>
      <c r="D2751" s="104">
        <v>33</v>
      </c>
      <c r="E2751" s="292">
        <f t="shared" si="334"/>
        <v>0.165</v>
      </c>
      <c r="F2751" s="306">
        <v>5</v>
      </c>
      <c r="G2751" s="104">
        <v>33</v>
      </c>
      <c r="H2751" s="292">
        <f t="shared" si="335"/>
        <v>0.165</v>
      </c>
      <c r="I2751" s="306">
        <v>5</v>
      </c>
      <c r="J2751" s="104">
        <v>33</v>
      </c>
      <c r="K2751" s="292">
        <f t="shared" si="336"/>
        <v>0.165</v>
      </c>
      <c r="L2751" s="306">
        <v>5</v>
      </c>
      <c r="M2751" s="104">
        <v>33</v>
      </c>
      <c r="N2751" s="292">
        <f t="shared" si="337"/>
        <v>0.165</v>
      </c>
      <c r="O2751" s="308">
        <f t="shared" si="338"/>
        <v>0.66</v>
      </c>
    </row>
    <row r="2752" spans="1:15" ht="12.75">
      <c r="A2752" s="319" t="s">
        <v>574</v>
      </c>
      <c r="B2752" s="280" t="s">
        <v>572</v>
      </c>
      <c r="C2752" s="306">
        <v>5</v>
      </c>
      <c r="D2752" s="104">
        <v>10</v>
      </c>
      <c r="E2752" s="292">
        <f t="shared" si="334"/>
        <v>0.05</v>
      </c>
      <c r="F2752" s="306">
        <v>5</v>
      </c>
      <c r="G2752" s="104">
        <v>10</v>
      </c>
      <c r="H2752" s="292">
        <f t="shared" si="335"/>
        <v>0.05</v>
      </c>
      <c r="I2752" s="306">
        <v>5</v>
      </c>
      <c r="J2752" s="104">
        <v>10</v>
      </c>
      <c r="K2752" s="292">
        <f t="shared" si="336"/>
        <v>0.05</v>
      </c>
      <c r="L2752" s="306">
        <v>5</v>
      </c>
      <c r="M2752" s="104">
        <v>10</v>
      </c>
      <c r="N2752" s="292">
        <f t="shared" si="337"/>
        <v>0.05</v>
      </c>
      <c r="O2752" s="308">
        <f t="shared" si="338"/>
        <v>0.2</v>
      </c>
    </row>
    <row r="2753" spans="1:15" ht="12.75">
      <c r="A2753" s="319" t="s">
        <v>576</v>
      </c>
      <c r="B2753" s="280" t="s">
        <v>577</v>
      </c>
      <c r="C2753" s="306">
        <v>10</v>
      </c>
      <c r="D2753" s="104">
        <v>8</v>
      </c>
      <c r="E2753" s="292">
        <f t="shared" si="334"/>
        <v>0.08</v>
      </c>
      <c r="F2753" s="306">
        <v>10</v>
      </c>
      <c r="G2753" s="104">
        <v>8</v>
      </c>
      <c r="H2753" s="292">
        <f t="shared" si="335"/>
        <v>0.08</v>
      </c>
      <c r="I2753" s="306">
        <v>10</v>
      </c>
      <c r="J2753" s="104">
        <v>8</v>
      </c>
      <c r="K2753" s="292">
        <f t="shared" si="336"/>
        <v>0.08</v>
      </c>
      <c r="L2753" s="306">
        <v>10</v>
      </c>
      <c r="M2753" s="104">
        <v>8</v>
      </c>
      <c r="N2753" s="292">
        <f t="shared" si="337"/>
        <v>0.08</v>
      </c>
      <c r="O2753" s="308">
        <f t="shared" si="338"/>
        <v>0.32</v>
      </c>
    </row>
    <row r="2754" spans="1:15" ht="22.5">
      <c r="A2754" s="319" t="s">
        <v>623</v>
      </c>
      <c r="B2754" s="280" t="s">
        <v>572</v>
      </c>
      <c r="C2754" s="306">
        <v>3</v>
      </c>
      <c r="D2754" s="104">
        <v>50</v>
      </c>
      <c r="E2754" s="292">
        <f t="shared" si="334"/>
        <v>0.15</v>
      </c>
      <c r="F2754" s="306">
        <v>3</v>
      </c>
      <c r="G2754" s="104">
        <v>50</v>
      </c>
      <c r="H2754" s="292">
        <f t="shared" si="335"/>
        <v>0.15</v>
      </c>
      <c r="I2754" s="306">
        <v>3</v>
      </c>
      <c r="J2754" s="104">
        <v>50</v>
      </c>
      <c r="K2754" s="292">
        <f t="shared" si="336"/>
        <v>0.15</v>
      </c>
      <c r="L2754" s="306">
        <v>3</v>
      </c>
      <c r="M2754" s="104">
        <v>50</v>
      </c>
      <c r="N2754" s="292">
        <f t="shared" si="337"/>
        <v>0.15</v>
      </c>
      <c r="O2754" s="308">
        <f t="shared" si="338"/>
        <v>0.6</v>
      </c>
    </row>
    <row r="2755" spans="1:15" ht="33.75">
      <c r="A2755" s="52" t="s">
        <v>580</v>
      </c>
      <c r="B2755" s="167" t="s">
        <v>581</v>
      </c>
      <c r="C2755" s="52"/>
      <c r="D2755" s="52"/>
      <c r="E2755" s="312">
        <v>1</v>
      </c>
      <c r="F2755" s="313"/>
      <c r="G2755" s="313"/>
      <c r="H2755" s="312">
        <v>1</v>
      </c>
      <c r="I2755" s="313"/>
      <c r="J2755" s="313"/>
      <c r="K2755" s="312">
        <v>1</v>
      </c>
      <c r="L2755" s="313"/>
      <c r="M2755" s="313"/>
      <c r="N2755" s="312">
        <v>1</v>
      </c>
      <c r="O2755" s="308">
        <f t="shared" si="338"/>
        <v>4</v>
      </c>
    </row>
    <row r="2756" spans="1:15" ht="31.5">
      <c r="A2756" s="1" t="s">
        <v>0</v>
      </c>
      <c r="B2756" s="167" t="s">
        <v>1</v>
      </c>
      <c r="C2756" s="157"/>
      <c r="D2756" s="157"/>
      <c r="E2756" s="286">
        <f>SUM(E2749:E2755)</f>
        <v>1.8450000000000002</v>
      </c>
      <c r="F2756" s="157"/>
      <c r="G2756" s="157"/>
      <c r="H2756" s="286">
        <f>SUM(H2749:H2755)</f>
        <v>1.745</v>
      </c>
      <c r="I2756" s="157"/>
      <c r="J2756" s="157"/>
      <c r="K2756" s="286">
        <f>SUM(K2749:K2755)</f>
        <v>1.745</v>
      </c>
      <c r="L2756" s="311"/>
      <c r="M2756" s="311"/>
      <c r="N2756" s="286">
        <f>SUM(N2749:N2755)</f>
        <v>1.945</v>
      </c>
      <c r="O2756" s="308">
        <f t="shared" si="338"/>
        <v>7.280000000000001</v>
      </c>
    </row>
    <row r="2757" spans="1:15" ht="21">
      <c r="A2757" s="1" t="s">
        <v>7</v>
      </c>
      <c r="B2757" s="6"/>
      <c r="C2757" s="154"/>
      <c r="D2757" s="154"/>
      <c r="E2757" s="154"/>
      <c r="F2757" s="154"/>
      <c r="G2757" s="154"/>
      <c r="H2757" s="154"/>
      <c r="I2757" s="154"/>
      <c r="J2757" s="154"/>
      <c r="K2757" s="154"/>
      <c r="L2757" s="154"/>
      <c r="M2757" s="154"/>
      <c r="N2757" s="154"/>
      <c r="O2757" s="308">
        <f t="shared" si="338"/>
        <v>0</v>
      </c>
    </row>
    <row r="2758" spans="1:15" ht="12.75">
      <c r="A2758" s="16" t="s">
        <v>8</v>
      </c>
      <c r="B2758" s="280" t="s">
        <v>9</v>
      </c>
      <c r="C2758" s="320">
        <v>10</v>
      </c>
      <c r="D2758" s="320">
        <v>60</v>
      </c>
      <c r="E2758" s="292">
        <f aca="true" t="shared" si="339" ref="E2758:E2780">(C2758*D2758)/1000</f>
        <v>0.6</v>
      </c>
      <c r="F2758" s="320">
        <v>10</v>
      </c>
      <c r="G2758" s="320">
        <v>60</v>
      </c>
      <c r="H2758" s="292">
        <f aca="true" t="shared" si="340" ref="H2758:H2780">(F2758*G2758)/1000</f>
        <v>0.6</v>
      </c>
      <c r="I2758" s="320">
        <v>10</v>
      </c>
      <c r="J2758" s="320">
        <v>60</v>
      </c>
      <c r="K2758" s="292">
        <f aca="true" t="shared" si="341" ref="K2758:K2780">(I2758*J2758)/1000</f>
        <v>0.6</v>
      </c>
      <c r="L2758" s="320">
        <v>10</v>
      </c>
      <c r="M2758" s="320">
        <v>60</v>
      </c>
      <c r="N2758" s="292">
        <f aca="true" t="shared" si="342" ref="N2758:N2780">(L2758*M2758)/1000</f>
        <v>0.6</v>
      </c>
      <c r="O2758" s="308">
        <f t="shared" si="338"/>
        <v>2.4</v>
      </c>
    </row>
    <row r="2759" spans="1:15" ht="12.75">
      <c r="A2759" s="321" t="s">
        <v>10</v>
      </c>
      <c r="B2759" s="280" t="s">
        <v>9</v>
      </c>
      <c r="C2759" s="320">
        <v>15</v>
      </c>
      <c r="D2759" s="320">
        <v>15</v>
      </c>
      <c r="E2759" s="292">
        <f t="shared" si="339"/>
        <v>0.225</v>
      </c>
      <c r="F2759" s="320">
        <v>15</v>
      </c>
      <c r="G2759" s="320">
        <v>15</v>
      </c>
      <c r="H2759" s="292">
        <f t="shared" si="340"/>
        <v>0.225</v>
      </c>
      <c r="I2759" s="320">
        <v>5</v>
      </c>
      <c r="J2759" s="320">
        <v>15</v>
      </c>
      <c r="K2759" s="292">
        <f t="shared" si="341"/>
        <v>0.075</v>
      </c>
      <c r="L2759" s="320">
        <v>15</v>
      </c>
      <c r="M2759" s="320">
        <v>15</v>
      </c>
      <c r="N2759" s="292">
        <f t="shared" si="342"/>
        <v>0.225</v>
      </c>
      <c r="O2759" s="308">
        <f t="shared" si="338"/>
        <v>0.75</v>
      </c>
    </row>
    <row r="2760" spans="1:15" ht="22.5">
      <c r="A2760" s="321" t="s">
        <v>11</v>
      </c>
      <c r="B2760" s="280" t="s">
        <v>9</v>
      </c>
      <c r="C2760" s="320">
        <v>10</v>
      </c>
      <c r="D2760" s="320">
        <v>22</v>
      </c>
      <c r="E2760" s="292">
        <f t="shared" si="339"/>
        <v>0.22</v>
      </c>
      <c r="F2760" s="320">
        <v>10</v>
      </c>
      <c r="G2760" s="320">
        <v>22</v>
      </c>
      <c r="H2760" s="292">
        <f t="shared" si="340"/>
        <v>0.22</v>
      </c>
      <c r="I2760" s="320">
        <v>10</v>
      </c>
      <c r="J2760" s="320">
        <v>22</v>
      </c>
      <c r="K2760" s="292">
        <f t="shared" si="341"/>
        <v>0.22</v>
      </c>
      <c r="L2760" s="320">
        <v>10</v>
      </c>
      <c r="M2760" s="320">
        <v>22</v>
      </c>
      <c r="N2760" s="292">
        <f t="shared" si="342"/>
        <v>0.22</v>
      </c>
      <c r="O2760" s="308">
        <f t="shared" si="338"/>
        <v>0.88</v>
      </c>
    </row>
    <row r="2761" spans="1:15" ht="22.5">
      <c r="A2761" s="15" t="s">
        <v>582</v>
      </c>
      <c r="B2761" s="280" t="s">
        <v>9</v>
      </c>
      <c r="C2761" s="320">
        <v>1</v>
      </c>
      <c r="D2761" s="320">
        <v>750</v>
      </c>
      <c r="E2761" s="292">
        <f t="shared" si="339"/>
        <v>0.75</v>
      </c>
      <c r="F2761" s="320">
        <v>1</v>
      </c>
      <c r="G2761" s="320">
        <v>750</v>
      </c>
      <c r="H2761" s="292">
        <f t="shared" si="340"/>
        <v>0.75</v>
      </c>
      <c r="I2761" s="320">
        <v>1</v>
      </c>
      <c r="J2761" s="320">
        <v>750</v>
      </c>
      <c r="K2761" s="292">
        <f t="shared" si="341"/>
        <v>0.75</v>
      </c>
      <c r="L2761" s="320">
        <v>1</v>
      </c>
      <c r="M2761" s="320">
        <v>750</v>
      </c>
      <c r="N2761" s="292">
        <f t="shared" si="342"/>
        <v>0.75</v>
      </c>
      <c r="O2761" s="308">
        <f t="shared" si="338"/>
        <v>3</v>
      </c>
    </row>
    <row r="2762" spans="1:15" ht="22.5">
      <c r="A2762" s="15" t="s">
        <v>583</v>
      </c>
      <c r="B2762" s="280" t="s">
        <v>9</v>
      </c>
      <c r="C2762" s="320">
        <v>20</v>
      </c>
      <c r="D2762" s="320">
        <v>65</v>
      </c>
      <c r="E2762" s="292">
        <f t="shared" si="339"/>
        <v>1.3</v>
      </c>
      <c r="F2762" s="320">
        <v>15</v>
      </c>
      <c r="G2762" s="320">
        <v>65</v>
      </c>
      <c r="H2762" s="292">
        <f t="shared" si="340"/>
        <v>0.975</v>
      </c>
      <c r="I2762" s="320">
        <v>10</v>
      </c>
      <c r="J2762" s="320">
        <v>65</v>
      </c>
      <c r="K2762" s="292">
        <f t="shared" si="341"/>
        <v>0.65</v>
      </c>
      <c r="L2762" s="320">
        <v>15</v>
      </c>
      <c r="M2762" s="320">
        <v>65</v>
      </c>
      <c r="N2762" s="292">
        <f t="shared" si="342"/>
        <v>0.975</v>
      </c>
      <c r="O2762" s="308">
        <f t="shared" si="338"/>
        <v>3.9</v>
      </c>
    </row>
    <row r="2763" spans="1:15" ht="22.5">
      <c r="A2763" s="15" t="s">
        <v>587</v>
      </c>
      <c r="B2763" s="280" t="s">
        <v>9</v>
      </c>
      <c r="C2763" s="320">
        <v>15</v>
      </c>
      <c r="D2763" s="320">
        <v>55</v>
      </c>
      <c r="E2763" s="292">
        <f t="shared" si="339"/>
        <v>0.825</v>
      </c>
      <c r="F2763" s="320">
        <v>10</v>
      </c>
      <c r="G2763" s="320">
        <v>55</v>
      </c>
      <c r="H2763" s="292">
        <f t="shared" si="340"/>
        <v>0.55</v>
      </c>
      <c r="I2763" s="320">
        <v>15</v>
      </c>
      <c r="J2763" s="320">
        <v>55</v>
      </c>
      <c r="K2763" s="292">
        <f t="shared" si="341"/>
        <v>0.825</v>
      </c>
      <c r="L2763" s="320">
        <v>10</v>
      </c>
      <c r="M2763" s="320">
        <v>55</v>
      </c>
      <c r="N2763" s="292">
        <f t="shared" si="342"/>
        <v>0.55</v>
      </c>
      <c r="O2763" s="308">
        <f t="shared" si="338"/>
        <v>2.75</v>
      </c>
    </row>
    <row r="2764" spans="1:15" ht="12.75">
      <c r="A2764" s="15" t="s">
        <v>588</v>
      </c>
      <c r="B2764" s="280" t="s">
        <v>9</v>
      </c>
      <c r="C2764" s="320">
        <v>20</v>
      </c>
      <c r="D2764" s="320">
        <v>15</v>
      </c>
      <c r="E2764" s="292">
        <f t="shared" si="339"/>
        <v>0.3</v>
      </c>
      <c r="F2764" s="320">
        <v>20</v>
      </c>
      <c r="G2764" s="320">
        <v>15</v>
      </c>
      <c r="H2764" s="292">
        <f t="shared" si="340"/>
        <v>0.3</v>
      </c>
      <c r="I2764" s="320">
        <v>20</v>
      </c>
      <c r="J2764" s="320">
        <v>15</v>
      </c>
      <c r="K2764" s="292">
        <f t="shared" si="341"/>
        <v>0.3</v>
      </c>
      <c r="L2764" s="320">
        <v>20</v>
      </c>
      <c r="M2764" s="320">
        <v>15</v>
      </c>
      <c r="N2764" s="292">
        <f t="shared" si="342"/>
        <v>0.3</v>
      </c>
      <c r="O2764" s="308">
        <f t="shared" si="338"/>
        <v>1.2</v>
      </c>
    </row>
    <row r="2765" spans="1:15" ht="22.5">
      <c r="A2765" s="15" t="s">
        <v>589</v>
      </c>
      <c r="B2765" s="280" t="s">
        <v>9</v>
      </c>
      <c r="C2765" s="320">
        <v>20</v>
      </c>
      <c r="D2765" s="320">
        <v>20</v>
      </c>
      <c r="E2765" s="292">
        <f t="shared" si="339"/>
        <v>0.4</v>
      </c>
      <c r="F2765" s="320">
        <v>20</v>
      </c>
      <c r="G2765" s="320">
        <v>20</v>
      </c>
      <c r="H2765" s="292">
        <f t="shared" si="340"/>
        <v>0.4</v>
      </c>
      <c r="I2765" s="320">
        <v>20</v>
      </c>
      <c r="J2765" s="320">
        <v>20</v>
      </c>
      <c r="K2765" s="292">
        <f t="shared" si="341"/>
        <v>0.4</v>
      </c>
      <c r="L2765" s="320">
        <v>20</v>
      </c>
      <c r="M2765" s="320">
        <v>20</v>
      </c>
      <c r="N2765" s="292">
        <f t="shared" si="342"/>
        <v>0.4</v>
      </c>
      <c r="O2765" s="308">
        <f t="shared" si="338"/>
        <v>1.6</v>
      </c>
    </row>
    <row r="2766" spans="1:15" ht="12.75">
      <c r="A2766" s="16" t="s">
        <v>16</v>
      </c>
      <c r="B2766" s="280" t="s">
        <v>9</v>
      </c>
      <c r="C2766" s="320">
        <v>6</v>
      </c>
      <c r="D2766" s="320">
        <v>85</v>
      </c>
      <c r="E2766" s="292">
        <f t="shared" si="339"/>
        <v>0.51</v>
      </c>
      <c r="F2766" s="320">
        <v>6</v>
      </c>
      <c r="G2766" s="320">
        <v>85</v>
      </c>
      <c r="H2766" s="292">
        <f t="shared" si="340"/>
        <v>0.51</v>
      </c>
      <c r="I2766" s="320">
        <v>6</v>
      </c>
      <c r="J2766" s="320">
        <v>85</v>
      </c>
      <c r="K2766" s="292">
        <f t="shared" si="341"/>
        <v>0.51</v>
      </c>
      <c r="L2766" s="320">
        <v>6</v>
      </c>
      <c r="M2766" s="320">
        <v>85</v>
      </c>
      <c r="N2766" s="292">
        <f t="shared" si="342"/>
        <v>0.51</v>
      </c>
      <c r="O2766" s="308">
        <f t="shared" si="338"/>
        <v>2.04</v>
      </c>
    </row>
    <row r="2767" spans="1:15" ht="12.75">
      <c r="A2767" s="16" t="s">
        <v>18</v>
      </c>
      <c r="B2767" s="280" t="s">
        <v>9</v>
      </c>
      <c r="C2767" s="320">
        <v>50</v>
      </c>
      <c r="D2767" s="320">
        <v>12</v>
      </c>
      <c r="E2767" s="292">
        <f t="shared" si="339"/>
        <v>0.6</v>
      </c>
      <c r="F2767" s="320">
        <v>50</v>
      </c>
      <c r="G2767" s="320">
        <v>12</v>
      </c>
      <c r="H2767" s="292">
        <f t="shared" si="340"/>
        <v>0.6</v>
      </c>
      <c r="I2767" s="320">
        <v>50</v>
      </c>
      <c r="J2767" s="320">
        <v>12</v>
      </c>
      <c r="K2767" s="292">
        <f t="shared" si="341"/>
        <v>0.6</v>
      </c>
      <c r="L2767" s="320">
        <v>50</v>
      </c>
      <c r="M2767" s="320">
        <v>12</v>
      </c>
      <c r="N2767" s="292">
        <f t="shared" si="342"/>
        <v>0.6</v>
      </c>
      <c r="O2767" s="308">
        <f t="shared" si="338"/>
        <v>2.4</v>
      </c>
    </row>
    <row r="2768" spans="1:15" ht="12.75">
      <c r="A2768" s="16" t="s">
        <v>631</v>
      </c>
      <c r="B2768" s="280" t="s">
        <v>446</v>
      </c>
      <c r="C2768" s="320">
        <v>20</v>
      </c>
      <c r="D2768" s="320">
        <v>600</v>
      </c>
      <c r="E2768" s="322">
        <f t="shared" si="339"/>
        <v>12</v>
      </c>
      <c r="F2768" s="320">
        <v>30</v>
      </c>
      <c r="G2768" s="320">
        <v>600</v>
      </c>
      <c r="H2768" s="292">
        <f t="shared" si="340"/>
        <v>18</v>
      </c>
      <c r="I2768" s="320">
        <v>20</v>
      </c>
      <c r="J2768" s="320">
        <v>600</v>
      </c>
      <c r="K2768" s="292">
        <f t="shared" si="341"/>
        <v>12</v>
      </c>
      <c r="L2768" s="325">
        <v>30</v>
      </c>
      <c r="M2768" s="325">
        <v>600</v>
      </c>
      <c r="N2768" s="324">
        <f t="shared" si="342"/>
        <v>18</v>
      </c>
      <c r="O2768" s="308">
        <f t="shared" si="338"/>
        <v>60</v>
      </c>
    </row>
    <row r="2769" spans="1:15" ht="12.75">
      <c r="A2769" s="16" t="s">
        <v>590</v>
      </c>
      <c r="B2769" s="280" t="s">
        <v>9</v>
      </c>
      <c r="C2769" s="320">
        <v>15</v>
      </c>
      <c r="D2769" s="320">
        <v>450</v>
      </c>
      <c r="E2769" s="322">
        <f t="shared" si="339"/>
        <v>6.75</v>
      </c>
      <c r="F2769" s="320"/>
      <c r="G2769" s="320"/>
      <c r="H2769" s="292">
        <f t="shared" si="340"/>
        <v>0</v>
      </c>
      <c r="I2769" s="320">
        <v>25</v>
      </c>
      <c r="J2769" s="320">
        <v>450</v>
      </c>
      <c r="K2769" s="324">
        <f t="shared" si="341"/>
        <v>11.25</v>
      </c>
      <c r="L2769" s="325"/>
      <c r="M2769" s="325"/>
      <c r="N2769" s="324">
        <f t="shared" si="342"/>
        <v>0</v>
      </c>
      <c r="O2769" s="308">
        <f t="shared" si="338"/>
        <v>18</v>
      </c>
    </row>
    <row r="2770" spans="1:15" ht="12.75">
      <c r="A2770" s="16" t="s">
        <v>591</v>
      </c>
      <c r="B2770" s="280" t="s">
        <v>9</v>
      </c>
      <c r="C2770" s="320">
        <v>50</v>
      </c>
      <c r="D2770" s="320">
        <v>55</v>
      </c>
      <c r="E2770" s="322">
        <f t="shared" si="339"/>
        <v>2.75</v>
      </c>
      <c r="F2770" s="320">
        <v>50</v>
      </c>
      <c r="G2770" s="320">
        <v>55</v>
      </c>
      <c r="H2770" s="292">
        <f t="shared" si="340"/>
        <v>2.75</v>
      </c>
      <c r="I2770" s="320">
        <v>50</v>
      </c>
      <c r="J2770" s="320">
        <v>55</v>
      </c>
      <c r="K2770" s="324">
        <f t="shared" si="341"/>
        <v>2.75</v>
      </c>
      <c r="L2770" s="325">
        <v>50</v>
      </c>
      <c r="M2770" s="325">
        <v>55</v>
      </c>
      <c r="N2770" s="324">
        <f t="shared" si="342"/>
        <v>2.75</v>
      </c>
      <c r="O2770" s="308">
        <f t="shared" si="338"/>
        <v>11</v>
      </c>
    </row>
    <row r="2771" spans="1:15" ht="12.75">
      <c r="A2771" s="52" t="s">
        <v>592</v>
      </c>
      <c r="B2771" s="167" t="s">
        <v>9</v>
      </c>
      <c r="C2771" s="320">
        <v>100</v>
      </c>
      <c r="D2771" s="320">
        <v>30</v>
      </c>
      <c r="E2771" s="322">
        <f t="shared" si="339"/>
        <v>3</v>
      </c>
      <c r="F2771" s="16">
        <v>60</v>
      </c>
      <c r="G2771" s="16">
        <v>30</v>
      </c>
      <c r="H2771" s="292">
        <f t="shared" si="340"/>
        <v>1.8</v>
      </c>
      <c r="I2771" s="16">
        <v>30</v>
      </c>
      <c r="J2771" s="16">
        <v>30</v>
      </c>
      <c r="K2771" s="324">
        <f t="shared" si="341"/>
        <v>0.9</v>
      </c>
      <c r="L2771" s="156">
        <v>20</v>
      </c>
      <c r="M2771" s="156">
        <v>30</v>
      </c>
      <c r="N2771" s="324">
        <f t="shared" si="342"/>
        <v>0.6</v>
      </c>
      <c r="O2771" s="308">
        <f t="shared" si="338"/>
        <v>6.3</v>
      </c>
    </row>
    <row r="2772" spans="1:15" ht="12.75">
      <c r="A2772" s="52" t="s">
        <v>593</v>
      </c>
      <c r="B2772" s="6" t="s">
        <v>9</v>
      </c>
      <c r="C2772" s="320">
        <v>100</v>
      </c>
      <c r="D2772" s="320">
        <v>25</v>
      </c>
      <c r="E2772" s="322">
        <f t="shared" si="339"/>
        <v>2.5</v>
      </c>
      <c r="F2772" s="16">
        <v>60</v>
      </c>
      <c r="G2772" s="16">
        <v>25</v>
      </c>
      <c r="H2772" s="292">
        <f t="shared" si="340"/>
        <v>1.5</v>
      </c>
      <c r="I2772" s="16">
        <v>30</v>
      </c>
      <c r="J2772" s="16">
        <v>25</v>
      </c>
      <c r="K2772" s="324">
        <f t="shared" si="341"/>
        <v>0.75</v>
      </c>
      <c r="L2772" s="156">
        <v>30</v>
      </c>
      <c r="M2772" s="156">
        <v>25</v>
      </c>
      <c r="N2772" s="324">
        <f t="shared" si="342"/>
        <v>0.75</v>
      </c>
      <c r="O2772" s="308">
        <f t="shared" si="338"/>
        <v>5.5</v>
      </c>
    </row>
    <row r="2773" spans="1:15" ht="12.75">
      <c r="A2773" s="52" t="s">
        <v>13</v>
      </c>
      <c r="B2773" s="6" t="s">
        <v>9</v>
      </c>
      <c r="C2773" s="297">
        <v>3</v>
      </c>
      <c r="D2773" s="297">
        <v>120</v>
      </c>
      <c r="E2773" s="313">
        <f t="shared" si="339"/>
        <v>0.36</v>
      </c>
      <c r="F2773" s="52">
        <v>3</v>
      </c>
      <c r="G2773" s="52">
        <v>120</v>
      </c>
      <c r="H2773" s="292">
        <f t="shared" si="340"/>
        <v>0.36</v>
      </c>
      <c r="I2773" s="52">
        <v>2</v>
      </c>
      <c r="J2773" s="52">
        <v>120</v>
      </c>
      <c r="K2773" s="324">
        <f t="shared" si="341"/>
        <v>0.24</v>
      </c>
      <c r="L2773" s="52">
        <v>3</v>
      </c>
      <c r="M2773" s="52">
        <v>120</v>
      </c>
      <c r="N2773" s="326">
        <f t="shared" si="342"/>
        <v>0.36</v>
      </c>
      <c r="O2773" s="308">
        <f t="shared" si="338"/>
        <v>1.3199999999999998</v>
      </c>
    </row>
    <row r="2774" spans="1:15" ht="22.5">
      <c r="A2774" s="52" t="s">
        <v>594</v>
      </c>
      <c r="B2774" s="6" t="s">
        <v>9</v>
      </c>
      <c r="C2774" s="297">
        <v>10</v>
      </c>
      <c r="D2774" s="297">
        <v>5</v>
      </c>
      <c r="E2774" s="313">
        <f t="shared" si="339"/>
        <v>0.05</v>
      </c>
      <c r="F2774" s="52">
        <v>10</v>
      </c>
      <c r="G2774" s="52">
        <v>5</v>
      </c>
      <c r="H2774" s="292">
        <f t="shared" si="340"/>
        <v>0.05</v>
      </c>
      <c r="I2774" s="52">
        <v>10</v>
      </c>
      <c r="J2774" s="52">
        <v>5</v>
      </c>
      <c r="K2774" s="326">
        <f t="shared" si="341"/>
        <v>0.05</v>
      </c>
      <c r="L2774" s="52">
        <v>10</v>
      </c>
      <c r="M2774" s="52">
        <v>5</v>
      </c>
      <c r="N2774" s="326">
        <f t="shared" si="342"/>
        <v>0.05</v>
      </c>
      <c r="O2774" s="308">
        <f t="shared" si="338"/>
        <v>0.2</v>
      </c>
    </row>
    <row r="2775" spans="1:15" ht="22.5">
      <c r="A2775" s="52" t="s">
        <v>595</v>
      </c>
      <c r="B2775" s="6" t="s">
        <v>596</v>
      </c>
      <c r="C2775" s="297">
        <v>10</v>
      </c>
      <c r="D2775" s="297">
        <v>25</v>
      </c>
      <c r="E2775" s="313">
        <f t="shared" si="339"/>
        <v>0.25</v>
      </c>
      <c r="F2775" s="52">
        <v>10</v>
      </c>
      <c r="G2775" s="52">
        <v>25</v>
      </c>
      <c r="H2775" s="292">
        <f t="shared" si="340"/>
        <v>0.25</v>
      </c>
      <c r="I2775" s="52">
        <v>10</v>
      </c>
      <c r="J2775" s="52">
        <v>25</v>
      </c>
      <c r="K2775" s="326">
        <f t="shared" si="341"/>
        <v>0.25</v>
      </c>
      <c r="L2775" s="52">
        <v>10</v>
      </c>
      <c r="M2775" s="52">
        <v>25</v>
      </c>
      <c r="N2775" s="326">
        <f t="shared" si="342"/>
        <v>0.25</v>
      </c>
      <c r="O2775" s="308">
        <f t="shared" si="338"/>
        <v>1</v>
      </c>
    </row>
    <row r="2776" spans="1:15" ht="12.75">
      <c r="A2776" s="52" t="s">
        <v>597</v>
      </c>
      <c r="B2776" s="6" t="s">
        <v>596</v>
      </c>
      <c r="C2776" s="297">
        <v>10</v>
      </c>
      <c r="D2776" s="297">
        <v>25</v>
      </c>
      <c r="E2776" s="313">
        <f t="shared" si="339"/>
        <v>0.25</v>
      </c>
      <c r="F2776" s="52">
        <v>10</v>
      </c>
      <c r="G2776" s="52">
        <v>25</v>
      </c>
      <c r="H2776" s="292">
        <f t="shared" si="340"/>
        <v>0.25</v>
      </c>
      <c r="I2776" s="52">
        <v>5</v>
      </c>
      <c r="J2776" s="52">
        <v>25</v>
      </c>
      <c r="K2776" s="326">
        <f t="shared" si="341"/>
        <v>0.125</v>
      </c>
      <c r="L2776" s="52">
        <v>10</v>
      </c>
      <c r="M2776" s="52">
        <v>25</v>
      </c>
      <c r="N2776" s="324">
        <f t="shared" si="342"/>
        <v>0.25</v>
      </c>
      <c r="O2776" s="308">
        <f t="shared" si="338"/>
        <v>0.875</v>
      </c>
    </row>
    <row r="2777" spans="1:15" ht="12.75">
      <c r="A2777" s="52" t="s">
        <v>598</v>
      </c>
      <c r="B2777" s="6" t="s">
        <v>596</v>
      </c>
      <c r="C2777" s="297">
        <v>10</v>
      </c>
      <c r="D2777" s="297">
        <v>15</v>
      </c>
      <c r="E2777" s="313">
        <f t="shared" si="339"/>
        <v>0.15</v>
      </c>
      <c r="F2777" s="52">
        <v>10</v>
      </c>
      <c r="G2777" s="52">
        <v>15</v>
      </c>
      <c r="H2777" s="292">
        <f t="shared" si="340"/>
        <v>0.15</v>
      </c>
      <c r="I2777" s="52">
        <v>10</v>
      </c>
      <c r="J2777" s="52">
        <v>15</v>
      </c>
      <c r="K2777" s="326">
        <f t="shared" si="341"/>
        <v>0.15</v>
      </c>
      <c r="L2777" s="52">
        <v>10</v>
      </c>
      <c r="M2777" s="52">
        <v>15</v>
      </c>
      <c r="N2777" s="326">
        <f t="shared" si="342"/>
        <v>0.15</v>
      </c>
      <c r="O2777" s="308">
        <f t="shared" si="338"/>
        <v>0.6</v>
      </c>
    </row>
    <row r="2778" spans="1:15" ht="22.5">
      <c r="A2778" s="52" t="s">
        <v>599</v>
      </c>
      <c r="B2778" s="6" t="s">
        <v>9</v>
      </c>
      <c r="C2778" s="297">
        <v>2</v>
      </c>
      <c r="D2778" s="297">
        <v>95</v>
      </c>
      <c r="E2778" s="313">
        <f t="shared" si="339"/>
        <v>0.19</v>
      </c>
      <c r="F2778" s="52"/>
      <c r="G2778" s="52"/>
      <c r="H2778" s="292">
        <f t="shared" si="340"/>
        <v>0</v>
      </c>
      <c r="I2778" s="52"/>
      <c r="J2778" s="52"/>
      <c r="K2778" s="324">
        <f t="shared" si="341"/>
        <v>0</v>
      </c>
      <c r="L2778" s="52"/>
      <c r="M2778" s="52"/>
      <c r="N2778" s="324">
        <f t="shared" si="342"/>
        <v>0</v>
      </c>
      <c r="O2778" s="308">
        <f t="shared" si="338"/>
        <v>0.19</v>
      </c>
    </row>
    <row r="2779" spans="1:15" ht="33.75">
      <c r="A2779" s="52" t="s">
        <v>600</v>
      </c>
      <c r="B2779" s="6" t="s">
        <v>9</v>
      </c>
      <c r="C2779" s="297">
        <v>10</v>
      </c>
      <c r="D2779" s="297">
        <v>10</v>
      </c>
      <c r="E2779" s="313">
        <f t="shared" si="339"/>
        <v>0.1</v>
      </c>
      <c r="F2779" s="52">
        <v>10</v>
      </c>
      <c r="G2779" s="52">
        <v>10</v>
      </c>
      <c r="H2779" s="292">
        <f t="shared" si="340"/>
        <v>0.1</v>
      </c>
      <c r="I2779" s="52">
        <v>10</v>
      </c>
      <c r="J2779" s="52">
        <v>10</v>
      </c>
      <c r="K2779" s="326">
        <f t="shared" si="341"/>
        <v>0.1</v>
      </c>
      <c r="L2779" s="52">
        <v>10</v>
      </c>
      <c r="M2779" s="52">
        <v>10</v>
      </c>
      <c r="N2779" s="326">
        <f t="shared" si="342"/>
        <v>0.1</v>
      </c>
      <c r="O2779" s="308">
        <f t="shared" si="338"/>
        <v>0.4</v>
      </c>
    </row>
    <row r="2780" spans="1:15" ht="12.75">
      <c r="A2780" s="52" t="s">
        <v>626</v>
      </c>
      <c r="B2780" s="6" t="s">
        <v>9</v>
      </c>
      <c r="C2780" s="297">
        <v>1</v>
      </c>
      <c r="D2780" s="297">
        <v>400</v>
      </c>
      <c r="E2780" s="313">
        <f t="shared" si="339"/>
        <v>0.4</v>
      </c>
      <c r="F2780" s="52">
        <v>1</v>
      </c>
      <c r="G2780" s="52">
        <v>400</v>
      </c>
      <c r="H2780" s="292">
        <f t="shared" si="340"/>
        <v>0.4</v>
      </c>
      <c r="I2780" s="52"/>
      <c r="J2780" s="52"/>
      <c r="K2780" s="324">
        <f t="shared" si="341"/>
        <v>0</v>
      </c>
      <c r="L2780" s="52">
        <v>1</v>
      </c>
      <c r="M2780" s="52">
        <v>400</v>
      </c>
      <c r="N2780" s="324">
        <f t="shared" si="342"/>
        <v>0.4</v>
      </c>
      <c r="O2780" s="308">
        <f t="shared" si="338"/>
        <v>1.2000000000000002</v>
      </c>
    </row>
    <row r="2781" spans="1:15" ht="12.75">
      <c r="A2781" s="52" t="s">
        <v>602</v>
      </c>
      <c r="B2781" s="6" t="s">
        <v>9</v>
      </c>
      <c r="C2781" s="297">
        <v>4</v>
      </c>
      <c r="D2781" s="297">
        <v>95</v>
      </c>
      <c r="E2781" s="313">
        <f>(C2781*D2781)/1000</f>
        <v>0.38</v>
      </c>
      <c r="F2781" s="52"/>
      <c r="G2781" s="52"/>
      <c r="H2781" s="292">
        <f>(F2781*G2781)/1000</f>
        <v>0</v>
      </c>
      <c r="I2781" s="52">
        <v>4</v>
      </c>
      <c r="J2781" s="52">
        <v>95</v>
      </c>
      <c r="K2781" s="324">
        <f>(I2781*J2781)/1000</f>
        <v>0.38</v>
      </c>
      <c r="L2781" s="52"/>
      <c r="M2781" s="52"/>
      <c r="N2781" s="324">
        <f>(L2781*M2781)/1000</f>
        <v>0</v>
      </c>
      <c r="O2781" s="308">
        <f>E2781+H2781+K2781+N2781</f>
        <v>0.76</v>
      </c>
    </row>
    <row r="2782" spans="1:15" ht="33.75">
      <c r="A2782" s="52" t="s">
        <v>603</v>
      </c>
      <c r="B2782" s="6" t="s">
        <v>561</v>
      </c>
      <c r="C2782" s="297"/>
      <c r="D2782" s="297"/>
      <c r="E2782" s="302">
        <v>10</v>
      </c>
      <c r="F2782" s="52"/>
      <c r="G2782" s="52"/>
      <c r="H2782" s="292">
        <v>10</v>
      </c>
      <c r="I2782" s="52"/>
      <c r="J2782" s="52"/>
      <c r="K2782" s="324">
        <v>10</v>
      </c>
      <c r="L2782" s="52"/>
      <c r="M2782" s="52"/>
      <c r="N2782" s="324">
        <v>10</v>
      </c>
      <c r="O2782" s="308">
        <f t="shared" si="338"/>
        <v>40</v>
      </c>
    </row>
    <row r="2783" spans="1:15" ht="31.5">
      <c r="A2783" s="1" t="s">
        <v>20</v>
      </c>
      <c r="B2783" s="6" t="s">
        <v>1</v>
      </c>
      <c r="C2783" s="327"/>
      <c r="D2783" s="327"/>
      <c r="E2783" s="286">
        <f>SUM(E2758:E2782)</f>
        <v>44.86</v>
      </c>
      <c r="F2783" s="157"/>
      <c r="G2783" s="157"/>
      <c r="H2783" s="286">
        <f>SUM(H2758:H2782)</f>
        <v>40.739999999999995</v>
      </c>
      <c r="I2783" s="157"/>
      <c r="J2783" s="157"/>
      <c r="K2783" s="286">
        <f>SUM(K2758:K2782)</f>
        <v>43.875</v>
      </c>
      <c r="L2783" s="286"/>
      <c r="M2783" s="286"/>
      <c r="N2783" s="286">
        <f>SUM(N2758:N2782)</f>
        <v>38.79</v>
      </c>
      <c r="O2783" s="286">
        <f>SUM(O2758:O2782)</f>
        <v>168.265</v>
      </c>
    </row>
    <row r="2784" spans="1:15" ht="12.75">
      <c r="A2784" s="280" t="s">
        <v>604</v>
      </c>
      <c r="B2784" s="280" t="s">
        <v>22</v>
      </c>
      <c r="C2784" s="282"/>
      <c r="D2784" s="282"/>
      <c r="E2784" s="316">
        <f>E2700+E2702+E2714+E2716+E2718+E2725+E2731+E2733+E2743+E2747+E2756+E2783</f>
        <v>616.041785</v>
      </c>
      <c r="F2784" s="316"/>
      <c r="G2784" s="316"/>
      <c r="H2784" s="316">
        <f>H2700+H2702+H2714+H2716+H2718+H2725+H2731+H2733+H2743+H2747+H2756+H2783</f>
        <v>480.415223</v>
      </c>
      <c r="I2784" s="316"/>
      <c r="J2784" s="316"/>
      <c r="K2784" s="316">
        <f>K2700+K2702+K2714+K2716+K2718+K2725+K2731+K2733+K2743+K2747+K2756+K2783</f>
        <v>355.925852</v>
      </c>
      <c r="L2784" s="316"/>
      <c r="M2784" s="316"/>
      <c r="N2784" s="316">
        <f>N2700+N2702+N2714+N2716+N2718+N2725+N2731+N2733+N2743+N2747+N2756+N2783</f>
        <v>612.20161</v>
      </c>
      <c r="O2784" s="316">
        <f>O2700+O2702+O2714+O2716+O2718+O2725+O2731+O2733+O2743+O2747+O2756+O2783</f>
        <v>2064.58447</v>
      </c>
    </row>
    <row r="2785" spans="1:15" ht="12.75">
      <c r="A2785" s="158"/>
      <c r="B2785" s="158"/>
      <c r="C2785" s="158"/>
      <c r="D2785" s="158"/>
      <c r="E2785" s="158"/>
      <c r="F2785" s="158"/>
      <c r="G2785" s="158"/>
      <c r="H2785" s="158"/>
      <c r="I2785" s="158"/>
      <c r="J2785" s="158"/>
      <c r="K2785" s="158"/>
      <c r="L2785" s="158"/>
      <c r="M2785" s="158"/>
      <c r="N2785" s="158"/>
      <c r="O2785" s="158"/>
    </row>
    <row r="2786" spans="1:15" ht="12.75">
      <c r="A2786" s="349" t="s">
        <v>605</v>
      </c>
      <c r="B2786" s="350"/>
      <c r="C2786" s="350"/>
      <c r="D2786" s="350"/>
      <c r="E2786" s="350"/>
      <c r="F2786" s="350"/>
      <c r="G2786" s="350"/>
      <c r="H2786" s="350"/>
      <c r="I2786" s="350"/>
      <c r="J2786" s="350"/>
      <c r="K2786" s="350"/>
      <c r="L2786" s="350"/>
      <c r="M2786" s="350"/>
      <c r="N2786" s="350"/>
      <c r="O2786" s="351"/>
    </row>
    <row r="2787" spans="1:15" ht="12.75">
      <c r="A2787" s="333"/>
      <c r="B2787" s="329"/>
      <c r="C2787" s="329"/>
      <c r="D2787" s="329"/>
      <c r="E2787" s="329"/>
      <c r="F2787" s="329"/>
      <c r="G2787" s="329"/>
      <c r="H2787" s="329"/>
      <c r="I2787" s="329"/>
      <c r="J2787" s="329"/>
      <c r="K2787" s="329"/>
      <c r="L2787" s="329"/>
      <c r="M2787" s="329"/>
      <c r="N2787" s="329"/>
      <c r="O2787" s="329"/>
    </row>
    <row r="2788" spans="1:15" ht="12.75">
      <c r="A2788" s="328" t="s">
        <v>606</v>
      </c>
      <c r="B2788" s="280" t="s">
        <v>22</v>
      </c>
      <c r="C2788" s="329"/>
      <c r="D2788" s="329"/>
      <c r="E2788" s="329"/>
      <c r="F2788" s="329"/>
      <c r="G2788" s="329"/>
      <c r="H2788" s="329"/>
      <c r="I2788" s="329"/>
      <c r="J2788" s="329"/>
      <c r="K2788" s="308"/>
      <c r="L2788" s="329"/>
      <c r="M2788" s="329"/>
      <c r="N2788" s="308"/>
      <c r="O2788" s="308">
        <f>E2788+H2788+K2788+N2788</f>
        <v>0</v>
      </c>
    </row>
    <row r="2789" spans="1:15" ht="12.75">
      <c r="A2789" s="328" t="s">
        <v>607</v>
      </c>
      <c r="B2789" s="280" t="s">
        <v>22</v>
      </c>
      <c r="C2789" s="329"/>
      <c r="D2789" s="329"/>
      <c r="E2789" s="308">
        <v>350</v>
      </c>
      <c r="F2789" s="329"/>
      <c r="G2789" s="329"/>
      <c r="H2789" s="308"/>
      <c r="I2789" s="329"/>
      <c r="J2789" s="329"/>
      <c r="K2789" s="308">
        <v>50</v>
      </c>
      <c r="L2789" s="329"/>
      <c r="M2789" s="329"/>
      <c r="N2789" s="308"/>
      <c r="O2789" s="308">
        <f>E2789+H2789+K2789+N2789</f>
        <v>400</v>
      </c>
    </row>
    <row r="2790" spans="1:15" ht="12.75">
      <c r="A2790" s="104" t="s">
        <v>608</v>
      </c>
      <c r="B2790" s="280" t="s">
        <v>22</v>
      </c>
      <c r="C2790" s="104"/>
      <c r="D2790" s="104"/>
      <c r="E2790" s="292"/>
      <c r="F2790" s="292"/>
      <c r="G2790" s="292"/>
      <c r="H2790" s="292"/>
      <c r="I2790" s="292"/>
      <c r="J2790" s="292"/>
      <c r="K2790" s="292"/>
      <c r="L2790" s="292"/>
      <c r="M2790" s="292"/>
      <c r="N2790" s="292"/>
      <c r="O2790" s="308">
        <f>E2790+H2790+K2790+N2790</f>
        <v>0</v>
      </c>
    </row>
    <row r="2791" spans="1:15" ht="21">
      <c r="A2791" s="167" t="s">
        <v>28</v>
      </c>
      <c r="B2791" s="167" t="s">
        <v>1</v>
      </c>
      <c r="C2791" s="52"/>
      <c r="D2791" s="52"/>
      <c r="E2791" s="302">
        <f>SUM(E2789:E2790)</f>
        <v>350</v>
      </c>
      <c r="F2791" s="313"/>
      <c r="G2791" s="313"/>
      <c r="H2791" s="302">
        <f>SUM(H2788:H2790)</f>
        <v>0</v>
      </c>
      <c r="I2791" s="313"/>
      <c r="J2791" s="313"/>
      <c r="K2791" s="302">
        <f>SUM(K2788:K2790)</f>
        <v>50</v>
      </c>
      <c r="L2791" s="302"/>
      <c r="M2791" s="302"/>
      <c r="N2791" s="302">
        <f>SUM(N2788:N2790)</f>
        <v>0</v>
      </c>
      <c r="O2791" s="286">
        <f>SUM(O2788:O2790)</f>
        <v>400</v>
      </c>
    </row>
    <row r="2792" spans="1:15" ht="12.75">
      <c r="A2792" s="352" t="s">
        <v>609</v>
      </c>
      <c r="B2792" s="353"/>
      <c r="C2792" s="353"/>
      <c r="D2792" s="353"/>
      <c r="E2792" s="353"/>
      <c r="F2792" s="353"/>
      <c r="G2792" s="353"/>
      <c r="H2792" s="353"/>
      <c r="I2792" s="353"/>
      <c r="J2792" s="353"/>
      <c r="K2792" s="353"/>
      <c r="L2792" s="353"/>
      <c r="M2792" s="353"/>
      <c r="N2792" s="353"/>
      <c r="O2792" s="354"/>
    </row>
    <row r="2793" spans="1:15" ht="22.5">
      <c r="A2793" s="52" t="s">
        <v>30</v>
      </c>
      <c r="B2793" s="167" t="s">
        <v>22</v>
      </c>
      <c r="C2793" s="167"/>
      <c r="D2793" s="168"/>
      <c r="E2793" s="302">
        <v>2.617</v>
      </c>
      <c r="F2793" s="302"/>
      <c r="G2793" s="302"/>
      <c r="H2793" s="302">
        <v>2.617</v>
      </c>
      <c r="I2793" s="302"/>
      <c r="J2793" s="302"/>
      <c r="K2793" s="302">
        <v>2.617</v>
      </c>
      <c r="L2793" s="302"/>
      <c r="M2793" s="302"/>
      <c r="N2793" s="302">
        <v>2.617</v>
      </c>
      <c r="O2793" s="316">
        <f>E2793+H2793+K2793+N2793</f>
        <v>10.468</v>
      </c>
    </row>
    <row r="2794" spans="1:15" ht="45">
      <c r="A2794" s="52" t="s">
        <v>31</v>
      </c>
      <c r="B2794" s="167" t="s">
        <v>22</v>
      </c>
      <c r="C2794" s="167"/>
      <c r="D2794" s="167"/>
      <c r="E2794" s="302">
        <v>4.3</v>
      </c>
      <c r="F2794" s="313"/>
      <c r="G2794" s="313"/>
      <c r="H2794" s="302">
        <v>4.3</v>
      </c>
      <c r="I2794" s="313"/>
      <c r="J2794" s="313"/>
      <c r="K2794" s="315">
        <v>4.3</v>
      </c>
      <c r="L2794" s="330"/>
      <c r="M2794" s="330"/>
      <c r="N2794" s="315">
        <v>4.3</v>
      </c>
      <c r="O2794" s="316">
        <f aca="true" t="shared" si="343" ref="O2794:O2803">E2794+H2794+K2794+N2794</f>
        <v>17.2</v>
      </c>
    </row>
    <row r="2795" spans="1:15" ht="112.5">
      <c r="A2795" s="52" t="s">
        <v>610</v>
      </c>
      <c r="B2795" s="167" t="s">
        <v>22</v>
      </c>
      <c r="C2795" s="167"/>
      <c r="D2795" s="167"/>
      <c r="E2795" s="302">
        <v>2.625</v>
      </c>
      <c r="F2795" s="313"/>
      <c r="G2795" s="313"/>
      <c r="H2795" s="313">
        <v>2.625</v>
      </c>
      <c r="I2795" s="313"/>
      <c r="J2795" s="313"/>
      <c r="K2795" s="313">
        <v>2.625</v>
      </c>
      <c r="L2795" s="313"/>
      <c r="M2795" s="313"/>
      <c r="N2795" s="313">
        <v>2.625</v>
      </c>
      <c r="O2795" s="316">
        <f t="shared" si="343"/>
        <v>10.5</v>
      </c>
    </row>
    <row r="2796" spans="1:15" ht="78.75">
      <c r="A2796" s="52" t="s">
        <v>695</v>
      </c>
      <c r="B2796" s="167" t="s">
        <v>22</v>
      </c>
      <c r="C2796" s="167"/>
      <c r="D2796" s="167"/>
      <c r="E2796" s="302">
        <v>2.7</v>
      </c>
      <c r="F2796" s="313"/>
      <c r="G2796" s="313"/>
      <c r="H2796" s="313">
        <v>2.7</v>
      </c>
      <c r="I2796" s="313"/>
      <c r="J2796" s="313"/>
      <c r="K2796" s="313">
        <v>2.7</v>
      </c>
      <c r="L2796" s="313"/>
      <c r="M2796" s="313"/>
      <c r="N2796" s="313">
        <v>2.7</v>
      </c>
      <c r="O2796" s="316">
        <f t="shared" si="343"/>
        <v>10.8</v>
      </c>
    </row>
    <row r="2797" spans="1:15" ht="33.75">
      <c r="A2797" s="52" t="s">
        <v>35</v>
      </c>
      <c r="B2797" s="167" t="s">
        <v>22</v>
      </c>
      <c r="C2797" s="167"/>
      <c r="D2797" s="167"/>
      <c r="E2797" s="313">
        <v>0.4</v>
      </c>
      <c r="F2797" s="313"/>
      <c r="G2797" s="313"/>
      <c r="H2797" s="313"/>
      <c r="I2797" s="313"/>
      <c r="J2797" s="313"/>
      <c r="K2797" s="313">
        <v>0.4</v>
      </c>
      <c r="L2797" s="313"/>
      <c r="M2797" s="313"/>
      <c r="N2797" s="313"/>
      <c r="O2797" s="316">
        <f t="shared" si="343"/>
        <v>0.8</v>
      </c>
    </row>
    <row r="2798" spans="1:15" ht="22.5">
      <c r="A2798" s="52" t="s">
        <v>36</v>
      </c>
      <c r="B2798" s="167" t="s">
        <v>22</v>
      </c>
      <c r="C2798" s="167"/>
      <c r="D2798" s="167"/>
      <c r="E2798" s="313">
        <v>6.422</v>
      </c>
      <c r="F2798" s="313"/>
      <c r="G2798" s="313"/>
      <c r="H2798" s="313">
        <v>6.422</v>
      </c>
      <c r="I2798" s="313"/>
      <c r="J2798" s="313"/>
      <c r="K2798" s="313">
        <v>6.422</v>
      </c>
      <c r="L2798" s="313"/>
      <c r="M2798" s="313"/>
      <c r="N2798" s="313">
        <v>6.422</v>
      </c>
      <c r="O2798" s="316">
        <f t="shared" si="343"/>
        <v>25.688</v>
      </c>
    </row>
    <row r="2799" spans="1:15" ht="45">
      <c r="A2799" s="52" t="s">
        <v>38</v>
      </c>
      <c r="B2799" s="167" t="s">
        <v>22</v>
      </c>
      <c r="C2799" s="167"/>
      <c r="D2799" s="167"/>
      <c r="E2799" s="302">
        <v>2</v>
      </c>
      <c r="F2799" s="302"/>
      <c r="G2799" s="302"/>
      <c r="H2799" s="302">
        <v>2</v>
      </c>
      <c r="I2799" s="302"/>
      <c r="J2799" s="302"/>
      <c r="K2799" s="302">
        <v>2</v>
      </c>
      <c r="L2799" s="302"/>
      <c r="M2799" s="302"/>
      <c r="N2799" s="302">
        <v>2.034</v>
      </c>
      <c r="O2799" s="316">
        <f t="shared" si="343"/>
        <v>8.033999999999999</v>
      </c>
    </row>
    <row r="2800" spans="1:15" ht="22.5">
      <c r="A2800" s="52" t="s">
        <v>611</v>
      </c>
      <c r="B2800" s="167" t="s">
        <v>22</v>
      </c>
      <c r="C2800" s="167"/>
      <c r="D2800" s="167"/>
      <c r="E2800" s="302">
        <v>13.026</v>
      </c>
      <c r="F2800" s="313"/>
      <c r="G2800" s="313"/>
      <c r="H2800" s="313">
        <v>13.026</v>
      </c>
      <c r="I2800" s="313"/>
      <c r="J2800" s="313"/>
      <c r="K2800" s="302">
        <v>13.026</v>
      </c>
      <c r="L2800" s="313"/>
      <c r="M2800" s="313"/>
      <c r="N2800" s="313">
        <v>13.026</v>
      </c>
      <c r="O2800" s="316">
        <f t="shared" si="343"/>
        <v>52.104</v>
      </c>
    </row>
    <row r="2801" spans="1:15" ht="22.5">
      <c r="A2801" s="52" t="s">
        <v>613</v>
      </c>
      <c r="B2801" s="167" t="s">
        <v>612</v>
      </c>
      <c r="C2801" s="167"/>
      <c r="D2801" s="167"/>
      <c r="E2801" s="302">
        <v>1.125</v>
      </c>
      <c r="F2801" s="302"/>
      <c r="G2801" s="302"/>
      <c r="H2801" s="302">
        <v>1.125</v>
      </c>
      <c r="I2801" s="302"/>
      <c r="J2801" s="302"/>
      <c r="K2801" s="302">
        <v>1.125</v>
      </c>
      <c r="L2801" s="302"/>
      <c r="M2801" s="302"/>
      <c r="N2801" s="302">
        <v>1.125</v>
      </c>
      <c r="O2801" s="316">
        <f t="shared" si="343"/>
        <v>4.5</v>
      </c>
    </row>
    <row r="2802" spans="1:15" ht="45">
      <c r="A2802" s="52" t="s">
        <v>614</v>
      </c>
      <c r="B2802" s="167" t="s">
        <v>1</v>
      </c>
      <c r="C2802" s="167"/>
      <c r="D2802" s="167"/>
      <c r="E2802" s="302">
        <v>0.25</v>
      </c>
      <c r="F2802" s="302"/>
      <c r="G2802" s="302"/>
      <c r="H2802" s="302">
        <v>0.25</v>
      </c>
      <c r="I2802" s="302"/>
      <c r="J2802" s="302"/>
      <c r="K2802" s="302">
        <v>0.2</v>
      </c>
      <c r="L2802" s="302"/>
      <c r="M2802" s="302"/>
      <c r="N2802" s="302">
        <v>0.2</v>
      </c>
      <c r="O2802" s="316">
        <f t="shared" si="343"/>
        <v>0.8999999999999999</v>
      </c>
    </row>
    <row r="2803" spans="1:15" ht="56.25">
      <c r="A2803" s="52" t="s">
        <v>615</v>
      </c>
      <c r="B2803" s="167" t="s">
        <v>1</v>
      </c>
      <c r="C2803" s="167"/>
      <c r="D2803" s="167"/>
      <c r="E2803" s="302"/>
      <c r="F2803" s="302"/>
      <c r="G2803" s="302"/>
      <c r="H2803" s="302">
        <v>3</v>
      </c>
      <c r="I2803" s="302"/>
      <c r="J2803" s="302"/>
      <c r="K2803" s="302"/>
      <c r="L2803" s="302"/>
      <c r="M2803" s="302"/>
      <c r="N2803" s="302">
        <v>4</v>
      </c>
      <c r="O2803" s="316">
        <f t="shared" si="343"/>
        <v>7</v>
      </c>
    </row>
    <row r="2804" spans="1:15" ht="21.75">
      <c r="A2804" s="331" t="s">
        <v>616</v>
      </c>
      <c r="B2804" s="280" t="s">
        <v>1</v>
      </c>
      <c r="C2804" s="282"/>
      <c r="D2804" s="282"/>
      <c r="E2804" s="316">
        <f>SUM(E2793:E2803)</f>
        <v>35.465</v>
      </c>
      <c r="F2804" s="316"/>
      <c r="G2804" s="316"/>
      <c r="H2804" s="316">
        <f>SUM(H2793:H2803)</f>
        <v>38.065</v>
      </c>
      <c r="I2804" s="316"/>
      <c r="J2804" s="316"/>
      <c r="K2804" s="316">
        <f>SUM(K2793:K2803)</f>
        <v>35.415000000000006</v>
      </c>
      <c r="L2804" s="316"/>
      <c r="M2804" s="316"/>
      <c r="N2804" s="316">
        <f>SUM(N2793:N2803)</f>
        <v>39.04900000000001</v>
      </c>
      <c r="O2804" s="316">
        <f>SUM(O2793:O2803)</f>
        <v>147.994</v>
      </c>
    </row>
    <row r="2805" spans="1:15" ht="12.75">
      <c r="A2805" s="158"/>
      <c r="B2805" s="158"/>
      <c r="C2805" s="158"/>
      <c r="D2805" s="158"/>
      <c r="E2805" s="158"/>
      <c r="F2805" s="158"/>
      <c r="G2805" s="158"/>
      <c r="H2805" s="158"/>
      <c r="I2805" s="158"/>
      <c r="J2805" s="158"/>
      <c r="K2805" s="158"/>
      <c r="L2805" s="158"/>
      <c r="M2805" s="158"/>
      <c r="N2805" s="158"/>
      <c r="O2805" s="158"/>
    </row>
    <row r="2806" spans="1:15" ht="12.75">
      <c r="A2806" s="355" t="s">
        <v>617</v>
      </c>
      <c r="B2806" s="356"/>
      <c r="C2806" s="357"/>
      <c r="D2806" s="158"/>
      <c r="E2806" s="316">
        <f>E2784+E2791+E2804</f>
        <v>1001.506785</v>
      </c>
      <c r="F2806" s="341"/>
      <c r="G2806" s="341"/>
      <c r="H2806" s="316">
        <f>H2784+H2791+H2804</f>
        <v>518.480223</v>
      </c>
      <c r="I2806" s="341"/>
      <c r="J2806" s="341"/>
      <c r="K2806" s="316">
        <f>K2784+K2791+K2804</f>
        <v>441.34085200000004</v>
      </c>
      <c r="L2806" s="341"/>
      <c r="M2806" s="341"/>
      <c r="N2806" s="316">
        <f>N2784+N2791+N2804</f>
        <v>651.2506099999999</v>
      </c>
      <c r="O2806" s="316">
        <f>O2784+O2791+O2804</f>
        <v>2612.57847</v>
      </c>
    </row>
    <row r="2807" spans="1:15" ht="12.75">
      <c r="A2807" s="346"/>
      <c r="B2807" s="334"/>
      <c r="C2807" s="334"/>
      <c r="D2807" s="334"/>
      <c r="E2807" s="343"/>
      <c r="F2807" s="343"/>
      <c r="G2807" s="343"/>
      <c r="H2807" s="343"/>
      <c r="I2807" s="343"/>
      <c r="J2807" s="343"/>
      <c r="K2807" s="343"/>
      <c r="L2807" s="343"/>
      <c r="M2807" s="343"/>
      <c r="N2807" s="343"/>
      <c r="O2807" s="343"/>
    </row>
    <row r="2808" spans="1:15" ht="12.75">
      <c r="A2808" s="346"/>
      <c r="B2808" s="334"/>
      <c r="C2808" s="334"/>
      <c r="D2808" s="334"/>
      <c r="E2808" s="343"/>
      <c r="F2808" s="343"/>
      <c r="G2808" s="343"/>
      <c r="H2808" s="343"/>
      <c r="I2808" s="343"/>
      <c r="J2808" s="343"/>
      <c r="K2808" s="343"/>
      <c r="L2808" s="343"/>
      <c r="M2808" s="343"/>
      <c r="N2808" s="343"/>
      <c r="O2808" s="343"/>
    </row>
    <row r="2809" spans="1:15" ht="12.75">
      <c r="A2809" s="346"/>
      <c r="B2809" s="334"/>
      <c r="C2809" s="334"/>
      <c r="D2809" s="334"/>
      <c r="E2809" s="343"/>
      <c r="F2809" s="343"/>
      <c r="G2809" s="343"/>
      <c r="H2809" s="343"/>
      <c r="I2809" s="343"/>
      <c r="J2809" s="343"/>
      <c r="K2809" s="343"/>
      <c r="L2809" s="343"/>
      <c r="M2809" s="343"/>
      <c r="N2809" s="343"/>
      <c r="O2809" s="343"/>
    </row>
    <row r="2810" spans="1:15" ht="12.75">
      <c r="A2810" s="346"/>
      <c r="B2810" s="334"/>
      <c r="C2810" s="334"/>
      <c r="D2810" s="334"/>
      <c r="E2810" s="343"/>
      <c r="F2810" s="343"/>
      <c r="G2810" s="343"/>
      <c r="H2810" s="343"/>
      <c r="I2810" s="343"/>
      <c r="J2810" s="343"/>
      <c r="K2810" s="343"/>
      <c r="L2810" s="343"/>
      <c r="M2810" s="343"/>
      <c r="N2810" s="343"/>
      <c r="O2810" s="343"/>
    </row>
    <row r="2811" spans="1:15" ht="12.75">
      <c r="A2811" s="346"/>
      <c r="B2811" s="334"/>
      <c r="C2811" s="334"/>
      <c r="D2811" s="334"/>
      <c r="E2811" s="343"/>
      <c r="F2811" s="343"/>
      <c r="G2811" s="343"/>
      <c r="H2811" s="343"/>
      <c r="I2811" s="343"/>
      <c r="J2811" s="343"/>
      <c r="K2811" s="343"/>
      <c r="L2811" s="343"/>
      <c r="M2811" s="343"/>
      <c r="N2811" s="343"/>
      <c r="O2811" s="343"/>
    </row>
    <row r="2812" spans="1:15" ht="12.75">
      <c r="A2812" s="373" t="s">
        <v>696</v>
      </c>
      <c r="B2812" s="373"/>
      <c r="C2812" s="373"/>
      <c r="D2812" s="373"/>
      <c r="E2812" s="373"/>
      <c r="F2812" s="373"/>
      <c r="G2812" s="373"/>
      <c r="H2812" s="373"/>
      <c r="I2812" s="373"/>
      <c r="J2812" s="373"/>
      <c r="K2812" s="373"/>
      <c r="L2812" s="373"/>
      <c r="M2812" s="373"/>
      <c r="N2812" s="373"/>
      <c r="O2812" s="373"/>
    </row>
    <row r="2813" spans="1:15" ht="12.75">
      <c r="A2813" s="340"/>
      <c r="B2813" s="340"/>
      <c r="C2813" s="340"/>
      <c r="D2813" s="340"/>
      <c r="E2813" s="340"/>
      <c r="F2813" s="340"/>
      <c r="G2813" s="340"/>
      <c r="H2813" s="340"/>
      <c r="I2813" s="340"/>
      <c r="J2813" s="340"/>
      <c r="K2813" s="340"/>
      <c r="L2813" s="340"/>
      <c r="M2813" s="340"/>
      <c r="N2813" s="340"/>
      <c r="O2813" s="340"/>
    </row>
    <row r="2814" spans="1:15" ht="52.5">
      <c r="A2814" s="276" t="s">
        <v>43</v>
      </c>
      <c r="B2814" s="276" t="s">
        <v>44</v>
      </c>
      <c r="C2814" s="367" t="s">
        <v>45</v>
      </c>
      <c r="D2814" s="368"/>
      <c r="E2814" s="368"/>
      <c r="F2814" s="368"/>
      <c r="G2814" s="368"/>
      <c r="H2814" s="368"/>
      <c r="I2814" s="368"/>
      <c r="J2814" s="368"/>
      <c r="K2814" s="368"/>
      <c r="L2814" s="368"/>
      <c r="M2814" s="368"/>
      <c r="N2814" s="369"/>
      <c r="O2814" s="130" t="s">
        <v>46</v>
      </c>
    </row>
    <row r="2815" spans="1:15" ht="12.75">
      <c r="A2815" s="277"/>
      <c r="B2815" s="277"/>
      <c r="C2815" s="367" t="s">
        <v>47</v>
      </c>
      <c r="D2815" s="368"/>
      <c r="E2815" s="368"/>
      <c r="F2815" s="367" t="s">
        <v>48</v>
      </c>
      <c r="G2815" s="368"/>
      <c r="H2815" s="368"/>
      <c r="I2815" s="367" t="s">
        <v>49</v>
      </c>
      <c r="J2815" s="368"/>
      <c r="K2815" s="368"/>
      <c r="L2815" s="367" t="s">
        <v>50</v>
      </c>
      <c r="M2815" s="368"/>
      <c r="N2815" s="369"/>
      <c r="O2815" s="130"/>
    </row>
    <row r="2816" spans="1:15" ht="21">
      <c r="A2816" s="278"/>
      <c r="B2816" s="278"/>
      <c r="C2816" s="277" t="s">
        <v>51</v>
      </c>
      <c r="D2816" s="277" t="s">
        <v>52</v>
      </c>
      <c r="E2816" s="277" t="s">
        <v>53</v>
      </c>
      <c r="F2816" s="277" t="s">
        <v>51</v>
      </c>
      <c r="G2816" s="277" t="s">
        <v>54</v>
      </c>
      <c r="H2816" s="277" t="s">
        <v>53</v>
      </c>
      <c r="I2816" s="277" t="s">
        <v>51</v>
      </c>
      <c r="J2816" s="277" t="s">
        <v>54</v>
      </c>
      <c r="K2816" s="277" t="s">
        <v>53</v>
      </c>
      <c r="L2816" s="130" t="s">
        <v>51</v>
      </c>
      <c r="M2816" s="130" t="s">
        <v>54</v>
      </c>
      <c r="N2816" s="130" t="s">
        <v>53</v>
      </c>
      <c r="O2816" s="132"/>
    </row>
    <row r="2817" spans="1:15" ht="12.75">
      <c r="A2817" s="359" t="s">
        <v>55</v>
      </c>
      <c r="B2817" s="360"/>
      <c r="C2817" s="360"/>
      <c r="D2817" s="360"/>
      <c r="E2817" s="360"/>
      <c r="F2817" s="360"/>
      <c r="G2817" s="360"/>
      <c r="H2817" s="360"/>
      <c r="I2817" s="360"/>
      <c r="J2817" s="360"/>
      <c r="K2817" s="360"/>
      <c r="L2817" s="360"/>
      <c r="M2817" s="360"/>
      <c r="N2817" s="360"/>
      <c r="O2817" s="361"/>
    </row>
    <row r="2818" spans="1:15" ht="12.75">
      <c r="A2818" s="349" t="s">
        <v>56</v>
      </c>
      <c r="B2818" s="350"/>
      <c r="C2818" s="350"/>
      <c r="D2818" s="350"/>
      <c r="E2818" s="350"/>
      <c r="F2818" s="350"/>
      <c r="G2818" s="350"/>
      <c r="H2818" s="350"/>
      <c r="I2818" s="350"/>
      <c r="J2818" s="350"/>
      <c r="K2818" s="350"/>
      <c r="L2818" s="350"/>
      <c r="M2818" s="350"/>
      <c r="N2818" s="350"/>
      <c r="O2818" s="351"/>
    </row>
    <row r="2819" spans="1:15" ht="12.75">
      <c r="A2819" s="279"/>
      <c r="B2819" s="280"/>
      <c r="C2819" s="104"/>
      <c r="D2819" s="104"/>
      <c r="E2819" s="281"/>
      <c r="F2819" s="104"/>
      <c r="G2819" s="104"/>
      <c r="H2819" s="282"/>
      <c r="I2819" s="158"/>
      <c r="J2819" s="158"/>
      <c r="K2819" s="282"/>
      <c r="L2819" s="283"/>
      <c r="M2819" s="283"/>
      <c r="N2819" s="284"/>
      <c r="O2819" s="284"/>
    </row>
    <row r="2820" spans="1:15" ht="12.75">
      <c r="A2820" s="285" t="s">
        <v>545</v>
      </c>
      <c r="B2820" s="285"/>
      <c r="C2820" s="157"/>
      <c r="D2820" s="157"/>
      <c r="E2820" s="286">
        <v>97</v>
      </c>
      <c r="F2820" s="157"/>
      <c r="G2820" s="157"/>
      <c r="H2820" s="286">
        <v>94</v>
      </c>
      <c r="I2820" s="157"/>
      <c r="J2820" s="157"/>
      <c r="K2820" s="286">
        <v>88</v>
      </c>
      <c r="L2820" s="287"/>
      <c r="M2820" s="287"/>
      <c r="N2820" s="286">
        <v>100</v>
      </c>
      <c r="O2820" s="288">
        <f>SUM(E2820,H2820,K2820,N2820)</f>
        <v>379</v>
      </c>
    </row>
    <row r="2821" spans="1:15" ht="12.75">
      <c r="A2821" s="285"/>
      <c r="B2821" s="285"/>
      <c r="C2821" s="157"/>
      <c r="D2821" s="157"/>
      <c r="E2821" s="286"/>
      <c r="F2821" s="157"/>
      <c r="G2821" s="157"/>
      <c r="H2821" s="286"/>
      <c r="I2821" s="157"/>
      <c r="J2821" s="157"/>
      <c r="K2821" s="286"/>
      <c r="L2821" s="289"/>
      <c r="M2821" s="289"/>
      <c r="N2821" s="286"/>
      <c r="O2821" s="332"/>
    </row>
    <row r="2822" spans="1:15" ht="22.5">
      <c r="A2822" s="290" t="s">
        <v>57</v>
      </c>
      <c r="B2822" s="291" t="s">
        <v>58</v>
      </c>
      <c r="C2822" s="159">
        <v>140</v>
      </c>
      <c r="D2822" s="159">
        <v>170</v>
      </c>
      <c r="E2822" s="292">
        <f>(C2822*D2822)/1000</f>
        <v>23.8</v>
      </c>
      <c r="F2822" s="159">
        <v>145</v>
      </c>
      <c r="G2822" s="159">
        <v>170</v>
      </c>
      <c r="H2822" s="292">
        <f>(F2822*G2822)/1000</f>
        <v>24.65</v>
      </c>
      <c r="I2822" s="159">
        <v>100</v>
      </c>
      <c r="J2822" s="159">
        <v>170</v>
      </c>
      <c r="K2822" s="292">
        <f>(I2822*J2822)/1000</f>
        <v>17</v>
      </c>
      <c r="L2822" s="293">
        <v>145</v>
      </c>
      <c r="M2822" s="293">
        <v>170</v>
      </c>
      <c r="N2822" s="292">
        <f>(L2822*M2822)/1000</f>
        <v>24.65</v>
      </c>
      <c r="O2822" s="288">
        <f>SUM(E2822,H2822,K2822,N2822)</f>
        <v>90.1</v>
      </c>
    </row>
    <row r="2823" spans="1:15" ht="12.75">
      <c r="A2823" s="290"/>
      <c r="B2823" s="291"/>
      <c r="C2823" s="159"/>
      <c r="D2823" s="159"/>
      <c r="E2823" s="281"/>
      <c r="F2823" s="159"/>
      <c r="G2823" s="159"/>
      <c r="H2823" s="281"/>
      <c r="I2823" s="159"/>
      <c r="J2823" s="159"/>
      <c r="K2823" s="281"/>
      <c r="L2823" s="293"/>
      <c r="M2823" s="293"/>
      <c r="N2823" s="281"/>
      <c r="O2823" s="288"/>
    </row>
    <row r="2824" spans="1:15" ht="12.75">
      <c r="A2824" s="279" t="s">
        <v>546</v>
      </c>
      <c r="B2824" s="291" t="s">
        <v>58</v>
      </c>
      <c r="C2824" s="158">
        <v>55</v>
      </c>
      <c r="D2824" s="158">
        <v>34</v>
      </c>
      <c r="E2824" s="292">
        <f aca="true" t="shared" si="344" ref="E2824:E2832">(C2824*D2824)/1000</f>
        <v>1.87</v>
      </c>
      <c r="F2824" s="158">
        <v>52</v>
      </c>
      <c r="G2824" s="158">
        <v>30</v>
      </c>
      <c r="H2824" s="292">
        <f aca="true" t="shared" si="345" ref="H2824:H2832">(F2824*G2824)/1000</f>
        <v>1.56</v>
      </c>
      <c r="I2824" s="158">
        <v>52</v>
      </c>
      <c r="J2824" s="158">
        <v>20</v>
      </c>
      <c r="K2824" s="292">
        <f aca="true" t="shared" si="346" ref="K2824:K2832">(I2824*J2824)/1000</f>
        <v>1.04</v>
      </c>
      <c r="L2824" s="158">
        <v>55</v>
      </c>
      <c r="M2824" s="158">
        <v>25</v>
      </c>
      <c r="N2824" s="292">
        <f aca="true" t="shared" si="347" ref="N2824:N2832">(L2824*M2824)/1000</f>
        <v>1.375</v>
      </c>
      <c r="O2824" s="288">
        <f>SUM(C2824:N2824)</f>
        <v>328.845</v>
      </c>
    </row>
    <row r="2825" spans="1:15" ht="12.75">
      <c r="A2825" s="279" t="s">
        <v>547</v>
      </c>
      <c r="B2825" s="291" t="s">
        <v>58</v>
      </c>
      <c r="C2825" s="158">
        <v>66</v>
      </c>
      <c r="D2825" s="158">
        <v>40</v>
      </c>
      <c r="E2825" s="292">
        <f t="shared" si="344"/>
        <v>2.64</v>
      </c>
      <c r="F2825" s="158">
        <v>55</v>
      </c>
      <c r="G2825" s="158">
        <v>30</v>
      </c>
      <c r="H2825" s="292">
        <f t="shared" si="345"/>
        <v>1.65</v>
      </c>
      <c r="I2825" s="158">
        <v>58</v>
      </c>
      <c r="J2825" s="158">
        <v>25</v>
      </c>
      <c r="K2825" s="292">
        <f t="shared" si="346"/>
        <v>1.45</v>
      </c>
      <c r="L2825" s="158">
        <v>60</v>
      </c>
      <c r="M2825" s="158">
        <v>27</v>
      </c>
      <c r="N2825" s="292">
        <f t="shared" si="347"/>
        <v>1.62</v>
      </c>
      <c r="O2825" s="288">
        <f aca="true" t="shared" si="348" ref="O2825:O2832">SUM(E2825,H2825,K2825,N2825)</f>
        <v>7.36</v>
      </c>
    </row>
    <row r="2826" spans="1:15" ht="12.75">
      <c r="A2826" s="279" t="s">
        <v>548</v>
      </c>
      <c r="B2826" s="291" t="s">
        <v>58</v>
      </c>
      <c r="C2826" s="158">
        <v>25</v>
      </c>
      <c r="D2826" s="158">
        <v>20</v>
      </c>
      <c r="E2826" s="292">
        <f t="shared" si="344"/>
        <v>0.5</v>
      </c>
      <c r="F2826" s="158">
        <v>10</v>
      </c>
      <c r="G2826" s="158">
        <v>20</v>
      </c>
      <c r="H2826" s="292">
        <f t="shared" si="345"/>
        <v>0.2</v>
      </c>
      <c r="I2826" s="158">
        <v>20</v>
      </c>
      <c r="J2826" s="158">
        <v>20</v>
      </c>
      <c r="K2826" s="292">
        <f t="shared" si="346"/>
        <v>0.4</v>
      </c>
      <c r="L2826" s="158">
        <v>25</v>
      </c>
      <c r="M2826" s="158">
        <v>20</v>
      </c>
      <c r="N2826" s="292">
        <f t="shared" si="347"/>
        <v>0.5</v>
      </c>
      <c r="O2826" s="288">
        <f t="shared" si="348"/>
        <v>1.6</v>
      </c>
    </row>
    <row r="2827" spans="1:15" ht="12.75">
      <c r="A2827" s="279" t="s">
        <v>549</v>
      </c>
      <c r="B2827" s="291" t="s">
        <v>58</v>
      </c>
      <c r="C2827" s="158">
        <v>170</v>
      </c>
      <c r="D2827" s="158">
        <v>30</v>
      </c>
      <c r="E2827" s="292">
        <f t="shared" si="344"/>
        <v>5.1</v>
      </c>
      <c r="F2827" s="158">
        <v>110</v>
      </c>
      <c r="G2827" s="158">
        <v>25</v>
      </c>
      <c r="H2827" s="292">
        <f t="shared" si="345"/>
        <v>2.75</v>
      </c>
      <c r="I2827" s="158">
        <v>140</v>
      </c>
      <c r="J2827" s="158">
        <v>15</v>
      </c>
      <c r="K2827" s="292">
        <f t="shared" si="346"/>
        <v>2.1</v>
      </c>
      <c r="L2827" s="158">
        <v>130</v>
      </c>
      <c r="M2827" s="158">
        <v>25</v>
      </c>
      <c r="N2827" s="292">
        <f t="shared" si="347"/>
        <v>3.25</v>
      </c>
      <c r="O2827" s="288">
        <f t="shared" si="348"/>
        <v>13.2</v>
      </c>
    </row>
    <row r="2828" spans="1:15" ht="12.75">
      <c r="A2828" s="279" t="s">
        <v>550</v>
      </c>
      <c r="B2828" s="291" t="s">
        <v>58</v>
      </c>
      <c r="C2828" s="158">
        <v>470</v>
      </c>
      <c r="D2828" s="158">
        <v>25</v>
      </c>
      <c r="E2828" s="292">
        <f t="shared" si="344"/>
        <v>11.75</v>
      </c>
      <c r="F2828" s="158">
        <v>510</v>
      </c>
      <c r="G2828" s="158">
        <v>25</v>
      </c>
      <c r="H2828" s="292">
        <f t="shared" si="345"/>
        <v>12.75</v>
      </c>
      <c r="I2828" s="158">
        <v>520</v>
      </c>
      <c r="J2828" s="158">
        <v>25</v>
      </c>
      <c r="K2828" s="292">
        <f t="shared" si="346"/>
        <v>13</v>
      </c>
      <c r="L2828" s="158">
        <v>510</v>
      </c>
      <c r="M2828" s="158">
        <v>25</v>
      </c>
      <c r="N2828" s="292">
        <f t="shared" si="347"/>
        <v>12.75</v>
      </c>
      <c r="O2828" s="288">
        <f t="shared" si="348"/>
        <v>50.25</v>
      </c>
    </row>
    <row r="2829" spans="1:15" ht="12.75">
      <c r="A2829" s="279" t="s">
        <v>551</v>
      </c>
      <c r="B2829" s="291" t="s">
        <v>58</v>
      </c>
      <c r="C2829" s="158">
        <v>10</v>
      </c>
      <c r="D2829" s="158">
        <v>100</v>
      </c>
      <c r="E2829" s="292">
        <f t="shared" si="344"/>
        <v>1</v>
      </c>
      <c r="F2829" s="158">
        <v>10</v>
      </c>
      <c r="G2829" s="158">
        <v>100</v>
      </c>
      <c r="H2829" s="292">
        <f t="shared" si="345"/>
        <v>1</v>
      </c>
      <c r="I2829" s="158">
        <v>15</v>
      </c>
      <c r="J2829" s="158">
        <v>50</v>
      </c>
      <c r="K2829" s="292">
        <f t="shared" si="346"/>
        <v>0.75</v>
      </c>
      <c r="L2829" s="158">
        <v>10</v>
      </c>
      <c r="M2829" s="158">
        <v>100</v>
      </c>
      <c r="N2829" s="292">
        <f t="shared" si="347"/>
        <v>1</v>
      </c>
      <c r="O2829" s="288">
        <f t="shared" si="348"/>
        <v>3.75</v>
      </c>
    </row>
    <row r="2830" spans="1:15" ht="12.75">
      <c r="A2830" s="279" t="s">
        <v>552</v>
      </c>
      <c r="B2830" s="291" t="s">
        <v>58</v>
      </c>
      <c r="C2830" s="158">
        <v>10</v>
      </c>
      <c r="D2830" s="158">
        <v>100</v>
      </c>
      <c r="E2830" s="292">
        <f t="shared" si="344"/>
        <v>1</v>
      </c>
      <c r="F2830" s="158">
        <v>10</v>
      </c>
      <c r="G2830" s="158">
        <v>100</v>
      </c>
      <c r="H2830" s="292">
        <f t="shared" si="345"/>
        <v>1</v>
      </c>
      <c r="I2830" s="158">
        <v>10</v>
      </c>
      <c r="J2830" s="158">
        <v>50</v>
      </c>
      <c r="K2830" s="292">
        <f t="shared" si="346"/>
        <v>0.5</v>
      </c>
      <c r="L2830" s="158">
        <v>10</v>
      </c>
      <c r="M2830" s="158">
        <v>100</v>
      </c>
      <c r="N2830" s="292">
        <f t="shared" si="347"/>
        <v>1</v>
      </c>
      <c r="O2830" s="288">
        <f t="shared" si="348"/>
        <v>3.5</v>
      </c>
    </row>
    <row r="2831" spans="1:15" ht="12.75">
      <c r="A2831" s="279" t="s">
        <v>693</v>
      </c>
      <c r="B2831" s="291" t="s">
        <v>58</v>
      </c>
      <c r="C2831" s="158"/>
      <c r="D2831" s="158"/>
      <c r="E2831" s="292">
        <f t="shared" si="344"/>
        <v>0</v>
      </c>
      <c r="F2831" s="158"/>
      <c r="G2831" s="158"/>
      <c r="H2831" s="292">
        <f t="shared" si="345"/>
        <v>0</v>
      </c>
      <c r="I2831" s="158"/>
      <c r="J2831" s="158"/>
      <c r="K2831" s="292">
        <f t="shared" si="346"/>
        <v>0</v>
      </c>
      <c r="L2831" s="158"/>
      <c r="M2831" s="158"/>
      <c r="N2831" s="292">
        <f t="shared" si="347"/>
        <v>0</v>
      </c>
      <c r="O2831" s="288">
        <f t="shared" si="348"/>
        <v>0</v>
      </c>
    </row>
    <row r="2832" spans="1:15" ht="12.75">
      <c r="A2832" s="279" t="s">
        <v>694</v>
      </c>
      <c r="B2832" s="291" t="s">
        <v>58</v>
      </c>
      <c r="C2832" s="158"/>
      <c r="D2832" s="158"/>
      <c r="E2832" s="292">
        <f t="shared" si="344"/>
        <v>0</v>
      </c>
      <c r="F2832" s="158"/>
      <c r="G2832" s="158"/>
      <c r="H2832" s="292">
        <f t="shared" si="345"/>
        <v>0</v>
      </c>
      <c r="I2832" s="158"/>
      <c r="J2832" s="158"/>
      <c r="K2832" s="292">
        <f t="shared" si="346"/>
        <v>0</v>
      </c>
      <c r="L2832" s="158"/>
      <c r="M2832" s="158"/>
      <c r="N2832" s="292">
        <f t="shared" si="347"/>
        <v>0</v>
      </c>
      <c r="O2832" s="288">
        <f t="shared" si="348"/>
        <v>0</v>
      </c>
    </row>
    <row r="2833" spans="1:15" ht="12.75">
      <c r="A2833" s="279"/>
      <c r="B2833" s="291"/>
      <c r="C2833" s="16"/>
      <c r="D2833" s="16"/>
      <c r="E2833" s="281"/>
      <c r="F2833" s="16"/>
      <c r="G2833" s="16"/>
      <c r="H2833" s="281"/>
      <c r="I2833" s="16"/>
      <c r="J2833" s="16"/>
      <c r="K2833" s="281"/>
      <c r="L2833" s="16"/>
      <c r="M2833" s="16"/>
      <c r="N2833" s="292"/>
      <c r="O2833" s="288"/>
    </row>
    <row r="2834" spans="1:15" ht="12.75">
      <c r="A2834" s="285" t="s">
        <v>553</v>
      </c>
      <c r="B2834" s="157"/>
      <c r="C2834" s="157"/>
      <c r="D2834" s="157"/>
      <c r="E2834" s="286">
        <f>SUM(E2824:E2832)</f>
        <v>23.86</v>
      </c>
      <c r="F2834" s="157"/>
      <c r="G2834" s="157"/>
      <c r="H2834" s="286">
        <f>SUM(H2824:H2832)</f>
        <v>20.91</v>
      </c>
      <c r="I2834" s="157"/>
      <c r="J2834" s="157"/>
      <c r="K2834" s="286">
        <f>SUM(K2824:K2832)</f>
        <v>19.240000000000002</v>
      </c>
      <c r="L2834" s="157"/>
      <c r="M2834" s="157"/>
      <c r="N2834" s="286">
        <f>SUM(N2824:N2832)</f>
        <v>21.495</v>
      </c>
      <c r="O2834" s="288">
        <f>SUM(E2834,H2834,K2834,N2834)</f>
        <v>85.505</v>
      </c>
    </row>
    <row r="2835" spans="1:15" ht="12.75">
      <c r="A2835" s="285"/>
      <c r="B2835" s="157"/>
      <c r="C2835" s="157"/>
      <c r="D2835" s="157"/>
      <c r="E2835" s="285"/>
      <c r="F2835" s="157"/>
      <c r="G2835" s="157"/>
      <c r="H2835" s="285"/>
      <c r="I2835" s="157"/>
      <c r="J2835" s="157"/>
      <c r="K2835" s="285"/>
      <c r="L2835" s="157"/>
      <c r="M2835" s="157"/>
      <c r="N2835" s="285"/>
      <c r="O2835" s="294"/>
    </row>
    <row r="2836" spans="1:15" ht="12.75">
      <c r="A2836" s="296" t="s">
        <v>59</v>
      </c>
      <c r="B2836" s="167" t="s">
        <v>169</v>
      </c>
      <c r="C2836" s="297">
        <v>1000</v>
      </c>
      <c r="D2836" s="297">
        <v>20</v>
      </c>
      <c r="E2836" s="292">
        <f>(C2836*D2836)/1000</f>
        <v>20</v>
      </c>
      <c r="F2836" s="297">
        <v>1100</v>
      </c>
      <c r="G2836" s="297">
        <v>20</v>
      </c>
      <c r="H2836" s="292">
        <f>(F2836*G2836)/1000</f>
        <v>22</v>
      </c>
      <c r="I2836" s="297">
        <v>1200</v>
      </c>
      <c r="J2836" s="297">
        <v>20</v>
      </c>
      <c r="K2836" s="292">
        <f>(I2836*J2836)/1000</f>
        <v>24</v>
      </c>
      <c r="L2836" s="298">
        <v>1100</v>
      </c>
      <c r="M2836" s="299">
        <v>20</v>
      </c>
      <c r="N2836" s="292">
        <f>(L2836*M2836)/1000</f>
        <v>22</v>
      </c>
      <c r="O2836" s="288">
        <f>SUM(E2836,H2836,K2836,N2836)</f>
        <v>88</v>
      </c>
    </row>
    <row r="2837" spans="1:15" ht="12.75">
      <c r="A2837" s="296"/>
      <c r="B2837" s="167"/>
      <c r="C2837" s="52"/>
      <c r="D2837" s="52"/>
      <c r="E2837" s="281"/>
      <c r="F2837" s="52"/>
      <c r="G2837" s="52"/>
      <c r="H2837" s="281"/>
      <c r="I2837" s="52"/>
      <c r="J2837" s="52"/>
      <c r="K2837" s="281"/>
      <c r="L2837" s="155"/>
      <c r="M2837" s="155"/>
      <c r="N2837" s="300"/>
      <c r="O2837" s="301"/>
    </row>
    <row r="2838" spans="1:15" ht="21">
      <c r="A2838" s="167" t="s">
        <v>60</v>
      </c>
      <c r="B2838" s="167"/>
      <c r="C2838" s="52"/>
      <c r="D2838" s="52"/>
      <c r="E2838" s="302">
        <v>1</v>
      </c>
      <c r="F2838" s="303"/>
      <c r="G2838" s="303"/>
      <c r="H2838" s="302">
        <v>1</v>
      </c>
      <c r="I2838" s="303"/>
      <c r="J2838" s="303"/>
      <c r="K2838" s="302">
        <v>1</v>
      </c>
      <c r="L2838" s="304"/>
      <c r="M2838" s="304"/>
      <c r="N2838" s="304">
        <v>1</v>
      </c>
      <c r="O2838" s="305">
        <f>SUM(E2838,H2838,K2838,N2838)</f>
        <v>4</v>
      </c>
    </row>
    <row r="2839" spans="1:15" ht="12.75">
      <c r="A2839" s="362" t="s">
        <v>61</v>
      </c>
      <c r="B2839" s="363"/>
      <c r="C2839" s="363"/>
      <c r="D2839" s="364"/>
      <c r="E2839" s="158"/>
      <c r="F2839" s="158"/>
      <c r="G2839" s="158"/>
      <c r="H2839" s="158"/>
      <c r="I2839" s="158"/>
      <c r="J2839" s="158"/>
      <c r="K2839" s="158"/>
      <c r="L2839" s="158"/>
      <c r="M2839" s="158"/>
      <c r="N2839" s="158"/>
      <c r="O2839" s="158"/>
    </row>
    <row r="2840" spans="1:15" ht="22.5">
      <c r="A2840" s="52" t="s">
        <v>62</v>
      </c>
      <c r="B2840" s="167" t="s">
        <v>63</v>
      </c>
      <c r="C2840" s="297">
        <v>12.77</v>
      </c>
      <c r="D2840" s="297">
        <v>4.38</v>
      </c>
      <c r="E2840" s="302">
        <f>C2840*D2840</f>
        <v>55.932599999999994</v>
      </c>
      <c r="F2840" s="297">
        <v>8.51</v>
      </c>
      <c r="G2840" s="297">
        <v>4.38</v>
      </c>
      <c r="H2840" s="302">
        <f>F2840*G2840</f>
        <v>37.2738</v>
      </c>
      <c r="I2840" s="297">
        <v>5.15</v>
      </c>
      <c r="J2840" s="297">
        <v>4.39</v>
      </c>
      <c r="K2840" s="302">
        <f>I2840*J2840</f>
        <v>22.6085</v>
      </c>
      <c r="L2840" s="307">
        <v>16.14</v>
      </c>
      <c r="M2840" s="303">
        <v>4.37</v>
      </c>
      <c r="N2840" s="302">
        <f>L2840*M2840</f>
        <v>70.5318</v>
      </c>
      <c r="O2840" s="308">
        <f>E2840+H2840+K2840+N2840</f>
        <v>186.3467</v>
      </c>
    </row>
    <row r="2841" spans="1:15" ht="22.5">
      <c r="A2841" s="52" t="s">
        <v>64</v>
      </c>
      <c r="B2841" s="167" t="s">
        <v>65</v>
      </c>
      <c r="C2841" s="297">
        <v>85.47</v>
      </c>
      <c r="D2841" s="297">
        <v>2.222</v>
      </c>
      <c r="E2841" s="302">
        <f>C2841*D2841</f>
        <v>189.91433999999998</v>
      </c>
      <c r="F2841" s="297">
        <v>16.1</v>
      </c>
      <c r="G2841" s="297">
        <v>2.222</v>
      </c>
      <c r="H2841" s="302">
        <f>F2841*G2841</f>
        <v>35.7742</v>
      </c>
      <c r="I2841" s="297"/>
      <c r="J2841" s="297"/>
      <c r="K2841" s="302">
        <f>I2841*J2841</f>
        <v>0</v>
      </c>
      <c r="L2841" s="307">
        <v>70.81</v>
      </c>
      <c r="M2841" s="303">
        <v>2.222</v>
      </c>
      <c r="N2841" s="302">
        <f>L2841*M2841</f>
        <v>157.33982</v>
      </c>
      <c r="O2841" s="308">
        <f>E2841+H2841+K2841+N2841</f>
        <v>383.02836</v>
      </c>
    </row>
    <row r="2842" spans="1:15" ht="45">
      <c r="A2842" s="52" t="s">
        <v>66</v>
      </c>
      <c r="B2842" s="167" t="s">
        <v>65</v>
      </c>
      <c r="C2842" s="297"/>
      <c r="D2842" s="297"/>
      <c r="E2842" s="302">
        <f>C2842*D2842</f>
        <v>0</v>
      </c>
      <c r="F2842" s="297"/>
      <c r="G2842" s="297"/>
      <c r="H2842" s="302">
        <f>F2842*G2842</f>
        <v>0</v>
      </c>
      <c r="I2842" s="297"/>
      <c r="J2842" s="297"/>
      <c r="K2842" s="302">
        <f>I2842*J2842</f>
        <v>0</v>
      </c>
      <c r="L2842" s="307"/>
      <c r="M2842" s="303"/>
      <c r="N2842" s="302">
        <f>L2842*M2842</f>
        <v>0</v>
      </c>
      <c r="O2842" s="308">
        <f>E2842+H2842+K2842+N2842</f>
        <v>0</v>
      </c>
    </row>
    <row r="2843" spans="1:15" ht="22.5">
      <c r="A2843" s="52" t="s">
        <v>67</v>
      </c>
      <c r="B2843" s="167" t="s">
        <v>32</v>
      </c>
      <c r="C2843" s="297">
        <v>328.52</v>
      </c>
      <c r="D2843" s="297">
        <v>0.03</v>
      </c>
      <c r="E2843" s="302">
        <f>C2843*D2843</f>
        <v>9.855599999999999</v>
      </c>
      <c r="F2843" s="297">
        <v>328.52</v>
      </c>
      <c r="G2843" s="297">
        <v>0.03</v>
      </c>
      <c r="H2843" s="302">
        <f>F2843*G2843</f>
        <v>9.855599999999999</v>
      </c>
      <c r="I2843" s="297">
        <v>328.52</v>
      </c>
      <c r="J2843" s="297">
        <v>0.03</v>
      </c>
      <c r="K2843" s="302">
        <f>I2843*J2843</f>
        <v>9.855599999999999</v>
      </c>
      <c r="L2843" s="297">
        <v>328.52</v>
      </c>
      <c r="M2843" s="297">
        <v>0.029</v>
      </c>
      <c r="N2843" s="302">
        <f>L2843*M2843</f>
        <v>9.52708</v>
      </c>
      <c r="O2843" s="308">
        <f>E2843+H2843+K2843+N2843</f>
        <v>39.09388</v>
      </c>
    </row>
    <row r="2844" spans="1:15" ht="22.5">
      <c r="A2844" s="52" t="s">
        <v>68</v>
      </c>
      <c r="B2844" s="167" t="s">
        <v>32</v>
      </c>
      <c r="C2844" s="297">
        <v>307.37</v>
      </c>
      <c r="D2844" s="297">
        <v>0.0175</v>
      </c>
      <c r="E2844" s="302">
        <f>C2844*D2844</f>
        <v>5.3789750000000005</v>
      </c>
      <c r="F2844" s="297">
        <v>307.37</v>
      </c>
      <c r="G2844" s="297">
        <v>0.0173</v>
      </c>
      <c r="H2844" s="302">
        <f>F2844*G2844</f>
        <v>5.317501</v>
      </c>
      <c r="I2844" s="297">
        <v>307.37</v>
      </c>
      <c r="J2844" s="297">
        <v>0.0172</v>
      </c>
      <c r="K2844" s="302">
        <f>I2844*J2844</f>
        <v>5.286764</v>
      </c>
      <c r="L2844" s="303">
        <v>307.37</v>
      </c>
      <c r="M2844" s="303">
        <v>0.017</v>
      </c>
      <c r="N2844" s="302">
        <f>L2844*M2844</f>
        <v>5.22529</v>
      </c>
      <c r="O2844" s="308">
        <f>E2844+H2844+K2844+N2844</f>
        <v>21.20853</v>
      </c>
    </row>
    <row r="2845" spans="1:15" ht="52.5">
      <c r="A2845" s="291" t="s">
        <v>69</v>
      </c>
      <c r="B2845" s="309" t="s">
        <v>1</v>
      </c>
      <c r="C2845" s="157"/>
      <c r="D2845" s="157"/>
      <c r="E2845" s="286">
        <f>E2840+E2841+E2842+E2843+E2844</f>
        <v>261.08151499999997</v>
      </c>
      <c r="F2845" s="286"/>
      <c r="G2845" s="286"/>
      <c r="H2845" s="286">
        <f>H2840+H2841+H2842+H2843+H2844</f>
        <v>88.221101</v>
      </c>
      <c r="I2845" s="286"/>
      <c r="J2845" s="286"/>
      <c r="K2845" s="286">
        <f>K2840+K2841+K2842+K2843+K2844</f>
        <v>37.750864</v>
      </c>
      <c r="L2845" s="286"/>
      <c r="M2845" s="286"/>
      <c r="N2845" s="286">
        <f>N2840+N2841+N2842+N2843+N2844</f>
        <v>242.62399000000002</v>
      </c>
      <c r="O2845" s="286">
        <f>O2840+O2841+O2842+O2843+O2844</f>
        <v>629.6774700000001</v>
      </c>
    </row>
    <row r="2846" spans="1:15" ht="12.75">
      <c r="A2846" s="352" t="s">
        <v>554</v>
      </c>
      <c r="B2846" s="365"/>
      <c r="C2846" s="365"/>
      <c r="D2846" s="365"/>
      <c r="E2846" s="365"/>
      <c r="F2846" s="365"/>
      <c r="G2846" s="365"/>
      <c r="H2846" s="365"/>
      <c r="I2846" s="365"/>
      <c r="J2846" s="365"/>
      <c r="K2846" s="365"/>
      <c r="L2846" s="365"/>
      <c r="M2846" s="365"/>
      <c r="N2846" s="365"/>
      <c r="O2846" s="366"/>
    </row>
    <row r="2847" spans="1:15" ht="12.75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</row>
    <row r="2848" spans="1:15" ht="12.75">
      <c r="A2848" s="167" t="s">
        <v>70</v>
      </c>
      <c r="B2848" s="167" t="s">
        <v>32</v>
      </c>
      <c r="C2848" s="297"/>
      <c r="D2848" s="297"/>
      <c r="E2848" s="302">
        <f>C2848*D2848</f>
        <v>0</v>
      </c>
      <c r="F2848" s="297"/>
      <c r="G2848" s="297"/>
      <c r="H2848" s="302">
        <f>F2848*G2848</f>
        <v>0</v>
      </c>
      <c r="I2848" s="297"/>
      <c r="J2848" s="297"/>
      <c r="K2848" s="302">
        <f>I2848*J2848</f>
        <v>0</v>
      </c>
      <c r="L2848" s="307"/>
      <c r="M2848" s="303"/>
      <c r="N2848" s="302">
        <f>L2848*M2848</f>
        <v>0</v>
      </c>
      <c r="O2848" s="308">
        <f>E2848+H2848+K2848+N2848</f>
        <v>0</v>
      </c>
    </row>
    <row r="2849" spans="1:15" ht="12.75">
      <c r="A2849" s="167" t="s">
        <v>71</v>
      </c>
      <c r="B2849" s="167" t="s">
        <v>141</v>
      </c>
      <c r="C2849" s="297"/>
      <c r="D2849" s="297"/>
      <c r="E2849" s="302">
        <f>C2849*D2849</f>
        <v>0</v>
      </c>
      <c r="F2849" s="297"/>
      <c r="G2849" s="297"/>
      <c r="H2849" s="302">
        <f>F2849*G2849</f>
        <v>0</v>
      </c>
      <c r="I2849" s="297"/>
      <c r="J2849" s="297"/>
      <c r="K2849" s="302">
        <f>I2849*J2849</f>
        <v>0</v>
      </c>
      <c r="L2849" s="307"/>
      <c r="M2849" s="303"/>
      <c r="N2849" s="302">
        <f>L2849*M2849</f>
        <v>0</v>
      </c>
      <c r="O2849" s="308">
        <f>E2849+H2849+K2849+N2849</f>
        <v>0</v>
      </c>
    </row>
    <row r="2850" spans="1:15" ht="12.75">
      <c r="A2850" s="167"/>
      <c r="B2850" s="167"/>
      <c r="C2850" s="297"/>
      <c r="D2850" s="297"/>
      <c r="E2850" s="302"/>
      <c r="F2850" s="297"/>
      <c r="G2850" s="297"/>
      <c r="H2850" s="302"/>
      <c r="I2850" s="297"/>
      <c r="J2850" s="297"/>
      <c r="K2850" s="302"/>
      <c r="L2850" s="307"/>
      <c r="M2850" s="307"/>
      <c r="N2850" s="302"/>
      <c r="O2850" s="308"/>
    </row>
    <row r="2851" spans="1:15" ht="21">
      <c r="A2851" s="167" t="s">
        <v>619</v>
      </c>
      <c r="B2851" s="167"/>
      <c r="C2851" s="297"/>
      <c r="D2851" s="297"/>
      <c r="E2851" s="302">
        <f>SUM(E2848:E2850)</f>
        <v>0</v>
      </c>
      <c r="F2851" s="297"/>
      <c r="G2851" s="297"/>
      <c r="H2851" s="302">
        <f>SUM(H2848:H2850)</f>
        <v>0</v>
      </c>
      <c r="I2851" s="297"/>
      <c r="J2851" s="297"/>
      <c r="K2851" s="302">
        <f>SUM(K2848:K2850)</f>
        <v>0</v>
      </c>
      <c r="L2851" s="307"/>
      <c r="M2851" s="307"/>
      <c r="N2851" s="302">
        <f>SUM(N2848:N2850)</f>
        <v>0</v>
      </c>
      <c r="O2851" s="308">
        <f>SUM(O2848:O2850)</f>
        <v>0</v>
      </c>
    </row>
    <row r="2852" spans="1:15" ht="12.75">
      <c r="A2852" s="167"/>
      <c r="B2852" s="167"/>
      <c r="C2852" s="167"/>
      <c r="D2852" s="167"/>
      <c r="E2852" s="310"/>
      <c r="F2852" s="167"/>
      <c r="G2852" s="167"/>
      <c r="H2852" s="167"/>
      <c r="I2852" s="167"/>
      <c r="J2852" s="167"/>
      <c r="K2852" s="310"/>
      <c r="L2852" s="310"/>
      <c r="M2852" s="310"/>
      <c r="N2852" s="310"/>
      <c r="O2852" s="311"/>
    </row>
    <row r="2853" spans="1:15" ht="12.75">
      <c r="A2853" s="167" t="s">
        <v>650</v>
      </c>
      <c r="B2853" s="167" t="s">
        <v>561</v>
      </c>
      <c r="C2853" s="52"/>
      <c r="D2853" s="52"/>
      <c r="E2853" s="302">
        <v>20</v>
      </c>
      <c r="F2853" s="160"/>
      <c r="G2853" s="160"/>
      <c r="H2853" s="168">
        <v>20</v>
      </c>
      <c r="I2853" s="160"/>
      <c r="J2853" s="160"/>
      <c r="K2853" s="168">
        <v>20</v>
      </c>
      <c r="L2853" s="160"/>
      <c r="M2853" s="160"/>
      <c r="N2853" s="168">
        <v>20</v>
      </c>
      <c r="O2853" s="308">
        <f>E2853+H2853+K2853+N2853</f>
        <v>80</v>
      </c>
    </row>
    <row r="2854" spans="1:15" ht="12.75">
      <c r="A2854" s="167"/>
      <c r="B2854" s="167"/>
      <c r="C2854" s="52"/>
      <c r="D2854" s="52"/>
      <c r="E2854" s="302"/>
      <c r="F2854" s="52"/>
      <c r="G2854" s="52"/>
      <c r="H2854" s="52"/>
      <c r="I2854" s="52"/>
      <c r="J2854" s="52"/>
      <c r="K2854" s="52"/>
      <c r="L2854" s="52"/>
      <c r="M2854" s="52"/>
      <c r="N2854" s="52"/>
      <c r="O2854" s="316"/>
    </row>
    <row r="2855" spans="1:15" ht="21">
      <c r="A2855" s="167" t="s">
        <v>562</v>
      </c>
      <c r="B2855" s="167"/>
      <c r="C2855" s="167"/>
      <c r="D2855" s="167"/>
      <c r="E2855" s="310"/>
      <c r="F2855" s="167"/>
      <c r="G2855" s="167"/>
      <c r="H2855" s="310"/>
      <c r="I2855" s="167"/>
      <c r="J2855" s="167"/>
      <c r="K2855" s="310"/>
      <c r="L2855" s="310"/>
      <c r="M2855" s="310"/>
      <c r="N2855" s="310"/>
      <c r="O2855" s="157"/>
    </row>
    <row r="2856" spans="1:15" ht="12.75">
      <c r="A2856" s="52" t="s">
        <v>563</v>
      </c>
      <c r="B2856" s="167" t="s">
        <v>333</v>
      </c>
      <c r="C2856" s="297"/>
      <c r="D2856" s="297"/>
      <c r="E2856" s="292">
        <f aca="true" t="shared" si="349" ref="E2856:E2861">(C2856*D2856)/1000</f>
        <v>0</v>
      </c>
      <c r="F2856" s="297">
        <v>50</v>
      </c>
      <c r="G2856" s="297">
        <v>80</v>
      </c>
      <c r="H2856" s="292">
        <f aca="true" t="shared" si="350" ref="H2856:H2861">(F2856*G2856)/1000</f>
        <v>4</v>
      </c>
      <c r="I2856" s="297">
        <v>50</v>
      </c>
      <c r="J2856" s="297">
        <v>80</v>
      </c>
      <c r="K2856" s="292">
        <f aca="true" t="shared" si="351" ref="K2856:K2861">(I2856*J2856)/1000</f>
        <v>4</v>
      </c>
      <c r="L2856" s="298"/>
      <c r="M2856" s="298"/>
      <c r="N2856" s="292">
        <f aca="true" t="shared" si="352" ref="N2856:N2861">(L2856*M2856)/1000</f>
        <v>0</v>
      </c>
      <c r="O2856" s="308">
        <f aca="true" t="shared" si="353" ref="O2856:O2862">E2856+H2856+K2856+N2856</f>
        <v>8</v>
      </c>
    </row>
    <row r="2857" spans="1:15" ht="12.75">
      <c r="A2857" s="52" t="s">
        <v>565</v>
      </c>
      <c r="B2857" s="167" t="s">
        <v>333</v>
      </c>
      <c r="C2857" s="297">
        <v>2</v>
      </c>
      <c r="D2857" s="297">
        <v>100</v>
      </c>
      <c r="E2857" s="292">
        <f t="shared" si="349"/>
        <v>0.2</v>
      </c>
      <c r="F2857" s="297">
        <v>10</v>
      </c>
      <c r="G2857" s="297">
        <v>100</v>
      </c>
      <c r="H2857" s="292">
        <f t="shared" si="350"/>
        <v>1</v>
      </c>
      <c r="I2857" s="297">
        <v>10</v>
      </c>
      <c r="J2857" s="297">
        <v>100</v>
      </c>
      <c r="K2857" s="292">
        <f t="shared" si="351"/>
        <v>1</v>
      </c>
      <c r="L2857" s="298">
        <v>2</v>
      </c>
      <c r="M2857" s="298">
        <v>100</v>
      </c>
      <c r="N2857" s="292">
        <f t="shared" si="352"/>
        <v>0.2</v>
      </c>
      <c r="O2857" s="308">
        <f t="shared" si="353"/>
        <v>2.4000000000000004</v>
      </c>
    </row>
    <row r="2858" spans="1:15" ht="12.75">
      <c r="A2858" s="52" t="s">
        <v>566</v>
      </c>
      <c r="B2858" s="167" t="s">
        <v>365</v>
      </c>
      <c r="C2858" s="297"/>
      <c r="D2858" s="297"/>
      <c r="E2858" s="292">
        <f t="shared" si="349"/>
        <v>0</v>
      </c>
      <c r="F2858" s="297"/>
      <c r="G2858" s="297"/>
      <c r="H2858" s="292">
        <f t="shared" si="350"/>
        <v>0</v>
      </c>
      <c r="I2858" s="297"/>
      <c r="J2858" s="297"/>
      <c r="K2858" s="292">
        <f t="shared" si="351"/>
        <v>0</v>
      </c>
      <c r="L2858" s="298"/>
      <c r="M2858" s="298"/>
      <c r="N2858" s="292">
        <f t="shared" si="352"/>
        <v>0</v>
      </c>
      <c r="O2858" s="308">
        <f t="shared" si="353"/>
        <v>0</v>
      </c>
    </row>
    <row r="2859" spans="1:15" ht="12.75">
      <c r="A2859" s="52" t="s">
        <v>567</v>
      </c>
      <c r="B2859" s="167" t="s">
        <v>333</v>
      </c>
      <c r="C2859" s="297"/>
      <c r="D2859" s="297"/>
      <c r="E2859" s="292">
        <f t="shared" si="349"/>
        <v>0</v>
      </c>
      <c r="F2859" s="297">
        <v>50</v>
      </c>
      <c r="G2859" s="297">
        <v>5</v>
      </c>
      <c r="H2859" s="292">
        <f t="shared" si="350"/>
        <v>0.25</v>
      </c>
      <c r="I2859" s="297">
        <v>50</v>
      </c>
      <c r="J2859" s="297">
        <v>5</v>
      </c>
      <c r="K2859" s="292">
        <f t="shared" si="351"/>
        <v>0.25</v>
      </c>
      <c r="L2859" s="298"/>
      <c r="M2859" s="298"/>
      <c r="N2859" s="292">
        <f t="shared" si="352"/>
        <v>0</v>
      </c>
      <c r="O2859" s="308">
        <f t="shared" si="353"/>
        <v>0.5</v>
      </c>
    </row>
    <row r="2860" spans="1:15" ht="22.5">
      <c r="A2860" s="52" t="s">
        <v>194</v>
      </c>
      <c r="B2860" s="167" t="s">
        <v>193</v>
      </c>
      <c r="C2860" s="297"/>
      <c r="D2860" s="297"/>
      <c r="E2860" s="292">
        <f t="shared" si="349"/>
        <v>0</v>
      </c>
      <c r="F2860" s="297">
        <v>5</v>
      </c>
      <c r="G2860" s="297">
        <v>500</v>
      </c>
      <c r="H2860" s="292">
        <f t="shared" si="350"/>
        <v>2.5</v>
      </c>
      <c r="I2860" s="297">
        <v>5</v>
      </c>
      <c r="J2860" s="297">
        <v>500</v>
      </c>
      <c r="K2860" s="292">
        <f t="shared" si="351"/>
        <v>2.5</v>
      </c>
      <c r="L2860" s="298"/>
      <c r="M2860" s="298"/>
      <c r="N2860" s="292">
        <f t="shared" si="352"/>
        <v>0</v>
      </c>
      <c r="O2860" s="308">
        <f t="shared" si="353"/>
        <v>5</v>
      </c>
    </row>
    <row r="2861" spans="1:15" ht="12.75">
      <c r="A2861" s="52" t="s">
        <v>192</v>
      </c>
      <c r="B2861" s="167" t="s">
        <v>193</v>
      </c>
      <c r="C2861" s="297">
        <v>54</v>
      </c>
      <c r="D2861" s="297">
        <v>450</v>
      </c>
      <c r="E2861" s="292">
        <f t="shared" si="349"/>
        <v>24.3</v>
      </c>
      <c r="F2861" s="297">
        <v>54</v>
      </c>
      <c r="G2861" s="297">
        <v>450</v>
      </c>
      <c r="H2861" s="292">
        <f t="shared" si="350"/>
        <v>24.3</v>
      </c>
      <c r="I2861" s="297">
        <v>54</v>
      </c>
      <c r="J2861" s="297">
        <v>450</v>
      </c>
      <c r="K2861" s="292">
        <f t="shared" si="351"/>
        <v>24.3</v>
      </c>
      <c r="L2861" s="298">
        <v>54</v>
      </c>
      <c r="M2861" s="298">
        <v>450</v>
      </c>
      <c r="N2861" s="292">
        <f t="shared" si="352"/>
        <v>24.3</v>
      </c>
      <c r="O2861" s="308">
        <f t="shared" si="353"/>
        <v>97.2</v>
      </c>
    </row>
    <row r="2862" spans="1:15" ht="33.75">
      <c r="A2862" s="143" t="s">
        <v>569</v>
      </c>
      <c r="B2862" s="167" t="s">
        <v>561</v>
      </c>
      <c r="C2862" s="167"/>
      <c r="D2862" s="167"/>
      <c r="E2862" s="312">
        <v>10</v>
      </c>
      <c r="F2862" s="313"/>
      <c r="G2862" s="313"/>
      <c r="H2862" s="312">
        <v>10</v>
      </c>
      <c r="I2862" s="313"/>
      <c r="J2862" s="313"/>
      <c r="K2862" s="312">
        <v>10</v>
      </c>
      <c r="L2862" s="312"/>
      <c r="M2862" s="312"/>
      <c r="N2862" s="312">
        <v>10</v>
      </c>
      <c r="O2862" s="308">
        <f t="shared" si="353"/>
        <v>40</v>
      </c>
    </row>
    <row r="2863" spans="1:15" ht="32.25">
      <c r="A2863" s="314" t="s">
        <v>78</v>
      </c>
      <c r="B2863" s="309" t="s">
        <v>1</v>
      </c>
      <c r="C2863" s="309"/>
      <c r="D2863" s="309"/>
      <c r="E2863" s="315">
        <f>SUM(E2856:E2862)</f>
        <v>34.5</v>
      </c>
      <c r="F2863" s="315"/>
      <c r="G2863" s="315"/>
      <c r="H2863" s="315">
        <f>SUM(H2856:H2862)</f>
        <v>42.05</v>
      </c>
      <c r="I2863" s="315"/>
      <c r="J2863" s="315"/>
      <c r="K2863" s="315">
        <f>SUM(K2856:K2862)</f>
        <v>42.05</v>
      </c>
      <c r="L2863" s="315"/>
      <c r="M2863" s="315"/>
      <c r="N2863" s="315">
        <f>SUM(N2856:N2862)</f>
        <v>34.5</v>
      </c>
      <c r="O2863" s="315">
        <f>SUM(O2856:O2862)</f>
        <v>153.10000000000002</v>
      </c>
    </row>
    <row r="2864" spans="1:15" ht="21">
      <c r="A2864" s="1" t="s">
        <v>79</v>
      </c>
      <c r="B2864" s="167"/>
      <c r="C2864" s="158"/>
      <c r="D2864" s="158"/>
      <c r="E2864" s="158"/>
      <c r="F2864" s="158"/>
      <c r="G2864" s="158"/>
      <c r="H2864" s="158"/>
      <c r="I2864" s="158"/>
      <c r="J2864" s="158"/>
      <c r="K2864" s="158"/>
      <c r="L2864" s="158"/>
      <c r="M2864" s="158"/>
      <c r="N2864" s="158"/>
      <c r="O2864" s="157"/>
    </row>
    <row r="2865" spans="1:15" ht="12.75">
      <c r="A2865" s="143"/>
      <c r="B2865" s="167" t="s">
        <v>561</v>
      </c>
      <c r="C2865" s="158"/>
      <c r="D2865" s="158"/>
      <c r="E2865" s="316"/>
      <c r="F2865" s="158"/>
      <c r="G2865" s="158"/>
      <c r="H2865" s="316"/>
      <c r="I2865" s="316"/>
      <c r="J2865" s="316"/>
      <c r="K2865" s="316"/>
      <c r="L2865" s="158"/>
      <c r="M2865" s="158"/>
      <c r="N2865" s="316"/>
      <c r="O2865" s="308">
        <f>E2865+H2865+K2865+N2865</f>
        <v>0</v>
      </c>
    </row>
    <row r="2866" spans="1:15" ht="12.75">
      <c r="A2866" s="52"/>
      <c r="B2866" s="52"/>
      <c r="C2866" s="52"/>
      <c r="D2866" s="52"/>
      <c r="E2866" s="52"/>
      <c r="F2866" s="52"/>
      <c r="G2866" s="52"/>
      <c r="H2866" s="52"/>
      <c r="I2866" s="52"/>
      <c r="J2866" s="52"/>
      <c r="K2866" s="319"/>
      <c r="L2866" s="319"/>
      <c r="M2866" s="319"/>
      <c r="N2866" s="335"/>
      <c r="O2866" s="308">
        <f>E2866+H2866+K2866+N2866</f>
        <v>0</v>
      </c>
    </row>
    <row r="2867" spans="1:15" ht="31.5">
      <c r="A2867" s="1" t="s">
        <v>176</v>
      </c>
      <c r="B2867" s="317" t="s">
        <v>1</v>
      </c>
      <c r="C2867" s="158"/>
      <c r="D2867" s="158"/>
      <c r="E2867" s="286">
        <f>SUM(E2865:E2866)</f>
        <v>0</v>
      </c>
      <c r="F2867" s="104"/>
      <c r="G2867" s="104"/>
      <c r="H2867" s="286">
        <f>SUM(H2865:H2866)</f>
        <v>0</v>
      </c>
      <c r="I2867" s="104"/>
      <c r="J2867" s="104"/>
      <c r="K2867" s="286">
        <f>SUM(K2865:K2866)</f>
        <v>0</v>
      </c>
      <c r="L2867" s="318"/>
      <c r="M2867" s="318"/>
      <c r="N2867" s="286">
        <f>SUM(N2865:N2866)</f>
        <v>0</v>
      </c>
      <c r="O2867" s="315">
        <f>SUM(O2865:O2866)</f>
        <v>0</v>
      </c>
    </row>
    <row r="2868" spans="1:15" ht="12.75">
      <c r="A2868" s="352" t="s">
        <v>80</v>
      </c>
      <c r="B2868" s="363"/>
      <c r="C2868" s="363"/>
      <c r="D2868" s="363"/>
      <c r="E2868" s="364"/>
      <c r="F2868" s="158"/>
      <c r="G2868" s="158"/>
      <c r="H2868" s="158"/>
      <c r="I2868" s="158"/>
      <c r="J2868" s="158"/>
      <c r="K2868" s="158"/>
      <c r="L2868" s="158"/>
      <c r="M2868" s="158"/>
      <c r="N2868" s="158"/>
      <c r="O2868" s="158"/>
    </row>
    <row r="2869" spans="1:15" ht="12.75">
      <c r="A2869" s="319" t="s">
        <v>2</v>
      </c>
      <c r="B2869" s="280" t="s">
        <v>572</v>
      </c>
      <c r="C2869" s="306">
        <v>6</v>
      </c>
      <c r="D2869" s="104">
        <v>100</v>
      </c>
      <c r="E2869" s="292">
        <f aca="true" t="shared" si="354" ref="E2869:E2874">(C2869*D2869)/1000</f>
        <v>0.6</v>
      </c>
      <c r="F2869" s="306">
        <v>6</v>
      </c>
      <c r="G2869" s="104">
        <v>100</v>
      </c>
      <c r="H2869" s="292">
        <f aca="true" t="shared" si="355" ref="H2869:H2874">(F2869*G2869)/1000</f>
        <v>0.6</v>
      </c>
      <c r="I2869" s="306">
        <v>2</v>
      </c>
      <c r="J2869" s="104">
        <v>100</v>
      </c>
      <c r="K2869" s="292">
        <f aca="true" t="shared" si="356" ref="K2869:K2874">(I2869*J2869)/1000</f>
        <v>0.2</v>
      </c>
      <c r="L2869" s="306">
        <v>6</v>
      </c>
      <c r="M2869" s="104">
        <v>100</v>
      </c>
      <c r="N2869" s="292">
        <f aca="true" t="shared" si="357" ref="N2869:N2874">(L2869*M2869)/1000</f>
        <v>0.6</v>
      </c>
      <c r="O2869" s="308">
        <f aca="true" t="shared" si="358" ref="O2869:O2902">E2869+H2869+K2869+N2869</f>
        <v>2</v>
      </c>
    </row>
    <row r="2870" spans="1:15" ht="12.75">
      <c r="A2870" s="319" t="s">
        <v>573</v>
      </c>
      <c r="B2870" s="280" t="s">
        <v>9</v>
      </c>
      <c r="C2870" s="306">
        <v>1</v>
      </c>
      <c r="D2870" s="104">
        <v>100</v>
      </c>
      <c r="E2870" s="292">
        <f t="shared" si="354"/>
        <v>0.1</v>
      </c>
      <c r="F2870" s="306">
        <v>1</v>
      </c>
      <c r="G2870" s="104">
        <v>100</v>
      </c>
      <c r="H2870" s="292">
        <f t="shared" si="355"/>
        <v>0.1</v>
      </c>
      <c r="I2870" s="306">
        <v>1</v>
      </c>
      <c r="J2870" s="104">
        <v>100</v>
      </c>
      <c r="K2870" s="292">
        <f t="shared" si="356"/>
        <v>0.1</v>
      </c>
      <c r="L2870" s="306">
        <v>1</v>
      </c>
      <c r="M2870" s="104">
        <v>100</v>
      </c>
      <c r="N2870" s="292">
        <f t="shared" si="357"/>
        <v>0.1</v>
      </c>
      <c r="O2870" s="308">
        <f t="shared" si="358"/>
        <v>0.4</v>
      </c>
    </row>
    <row r="2871" spans="1:15" ht="12.75">
      <c r="A2871" s="319" t="s">
        <v>6</v>
      </c>
      <c r="B2871" s="280" t="s">
        <v>9</v>
      </c>
      <c r="C2871" s="306">
        <v>10</v>
      </c>
      <c r="D2871" s="104">
        <v>33</v>
      </c>
      <c r="E2871" s="292">
        <f t="shared" si="354"/>
        <v>0.33</v>
      </c>
      <c r="F2871" s="306">
        <v>10</v>
      </c>
      <c r="G2871" s="104">
        <v>33</v>
      </c>
      <c r="H2871" s="292">
        <f t="shared" si="355"/>
        <v>0.33</v>
      </c>
      <c r="I2871" s="306">
        <v>10</v>
      </c>
      <c r="J2871" s="104">
        <v>33</v>
      </c>
      <c r="K2871" s="292">
        <f t="shared" si="356"/>
        <v>0.33</v>
      </c>
      <c r="L2871" s="306">
        <v>10</v>
      </c>
      <c r="M2871" s="104">
        <v>33</v>
      </c>
      <c r="N2871" s="292">
        <f t="shared" si="357"/>
        <v>0.33</v>
      </c>
      <c r="O2871" s="308">
        <f t="shared" si="358"/>
        <v>1.32</v>
      </c>
    </row>
    <row r="2872" spans="1:15" ht="12.75">
      <c r="A2872" s="319" t="s">
        <v>574</v>
      </c>
      <c r="B2872" s="280" t="s">
        <v>572</v>
      </c>
      <c r="C2872" s="306">
        <v>5</v>
      </c>
      <c r="D2872" s="104">
        <v>10</v>
      </c>
      <c r="E2872" s="292">
        <f t="shared" si="354"/>
        <v>0.05</v>
      </c>
      <c r="F2872" s="306">
        <v>5</v>
      </c>
      <c r="G2872" s="104">
        <v>10</v>
      </c>
      <c r="H2872" s="292">
        <f t="shared" si="355"/>
        <v>0.05</v>
      </c>
      <c r="I2872" s="306">
        <v>5</v>
      </c>
      <c r="J2872" s="104">
        <v>10</v>
      </c>
      <c r="K2872" s="292">
        <f t="shared" si="356"/>
        <v>0.05</v>
      </c>
      <c r="L2872" s="306">
        <v>5</v>
      </c>
      <c r="M2872" s="104">
        <v>10</v>
      </c>
      <c r="N2872" s="292">
        <f t="shared" si="357"/>
        <v>0.05</v>
      </c>
      <c r="O2872" s="308">
        <f t="shared" si="358"/>
        <v>0.2</v>
      </c>
    </row>
    <row r="2873" spans="1:15" ht="12.75">
      <c r="A2873" s="319" t="s">
        <v>576</v>
      </c>
      <c r="B2873" s="280" t="s">
        <v>577</v>
      </c>
      <c r="C2873" s="306">
        <v>10</v>
      </c>
      <c r="D2873" s="104">
        <v>8</v>
      </c>
      <c r="E2873" s="292">
        <f t="shared" si="354"/>
        <v>0.08</v>
      </c>
      <c r="F2873" s="306">
        <v>10</v>
      </c>
      <c r="G2873" s="104">
        <v>8</v>
      </c>
      <c r="H2873" s="292">
        <f t="shared" si="355"/>
        <v>0.08</v>
      </c>
      <c r="I2873" s="306">
        <v>10</v>
      </c>
      <c r="J2873" s="104">
        <v>8</v>
      </c>
      <c r="K2873" s="292">
        <f t="shared" si="356"/>
        <v>0.08</v>
      </c>
      <c r="L2873" s="306">
        <v>10</v>
      </c>
      <c r="M2873" s="104">
        <v>8</v>
      </c>
      <c r="N2873" s="292">
        <f t="shared" si="357"/>
        <v>0.08</v>
      </c>
      <c r="O2873" s="308">
        <f t="shared" si="358"/>
        <v>0.32</v>
      </c>
    </row>
    <row r="2874" spans="1:15" ht="22.5">
      <c r="A2874" s="319" t="s">
        <v>623</v>
      </c>
      <c r="B2874" s="280" t="s">
        <v>572</v>
      </c>
      <c r="C2874" s="306">
        <v>3</v>
      </c>
      <c r="D2874" s="104">
        <v>50</v>
      </c>
      <c r="E2874" s="292">
        <f t="shared" si="354"/>
        <v>0.15</v>
      </c>
      <c r="F2874" s="306">
        <v>3</v>
      </c>
      <c r="G2874" s="104">
        <v>50</v>
      </c>
      <c r="H2874" s="292">
        <f t="shared" si="355"/>
        <v>0.15</v>
      </c>
      <c r="I2874" s="306">
        <v>3</v>
      </c>
      <c r="J2874" s="104">
        <v>50</v>
      </c>
      <c r="K2874" s="292">
        <f t="shared" si="356"/>
        <v>0.15</v>
      </c>
      <c r="L2874" s="306">
        <v>3</v>
      </c>
      <c r="M2874" s="104">
        <v>50</v>
      </c>
      <c r="N2874" s="292">
        <f t="shared" si="357"/>
        <v>0.15</v>
      </c>
      <c r="O2874" s="308">
        <f t="shared" si="358"/>
        <v>0.6</v>
      </c>
    </row>
    <row r="2875" spans="1:15" ht="33.75">
      <c r="A2875" s="52" t="s">
        <v>580</v>
      </c>
      <c r="B2875" s="167" t="s">
        <v>581</v>
      </c>
      <c r="C2875" s="52"/>
      <c r="D2875" s="52"/>
      <c r="E2875" s="312">
        <v>1</v>
      </c>
      <c r="F2875" s="313"/>
      <c r="G2875" s="313"/>
      <c r="H2875" s="312">
        <v>1</v>
      </c>
      <c r="I2875" s="313"/>
      <c r="J2875" s="313"/>
      <c r="K2875" s="312">
        <v>1</v>
      </c>
      <c r="L2875" s="313"/>
      <c r="M2875" s="313"/>
      <c r="N2875" s="312">
        <v>1</v>
      </c>
      <c r="O2875" s="308">
        <f t="shared" si="358"/>
        <v>4</v>
      </c>
    </row>
    <row r="2876" spans="1:15" ht="31.5">
      <c r="A2876" s="1" t="s">
        <v>0</v>
      </c>
      <c r="B2876" s="167" t="s">
        <v>1</v>
      </c>
      <c r="C2876" s="157"/>
      <c r="D2876" s="157"/>
      <c r="E2876" s="286">
        <f>SUM(E2869:E2875)</f>
        <v>2.31</v>
      </c>
      <c r="F2876" s="157"/>
      <c r="G2876" s="157"/>
      <c r="H2876" s="286">
        <f>SUM(H2869:H2875)</f>
        <v>2.31</v>
      </c>
      <c r="I2876" s="157"/>
      <c r="J2876" s="157"/>
      <c r="K2876" s="286">
        <f>SUM(K2869:K2875)</f>
        <v>1.9100000000000001</v>
      </c>
      <c r="L2876" s="311"/>
      <c r="M2876" s="311"/>
      <c r="N2876" s="286">
        <f>SUM(N2869:N2875)</f>
        <v>2.31</v>
      </c>
      <c r="O2876" s="308">
        <f t="shared" si="358"/>
        <v>8.84</v>
      </c>
    </row>
    <row r="2877" spans="1:15" ht="21">
      <c r="A2877" s="1" t="s">
        <v>7</v>
      </c>
      <c r="B2877" s="6"/>
      <c r="C2877" s="154"/>
      <c r="D2877" s="154"/>
      <c r="E2877" s="154"/>
      <c r="F2877" s="154"/>
      <c r="G2877" s="154"/>
      <c r="H2877" s="154"/>
      <c r="I2877" s="154"/>
      <c r="J2877" s="154"/>
      <c r="K2877" s="154"/>
      <c r="L2877" s="154"/>
      <c r="M2877" s="154"/>
      <c r="N2877" s="154"/>
      <c r="O2877" s="308">
        <f t="shared" si="358"/>
        <v>0</v>
      </c>
    </row>
    <row r="2878" spans="1:15" ht="12.75">
      <c r="A2878" s="16" t="s">
        <v>8</v>
      </c>
      <c r="B2878" s="280" t="s">
        <v>9</v>
      </c>
      <c r="C2878" s="320">
        <v>18</v>
      </c>
      <c r="D2878" s="320">
        <v>60</v>
      </c>
      <c r="E2878" s="292">
        <f aca="true" t="shared" si="359" ref="E2878:E2901">(C2878*D2878)/1000</f>
        <v>1.08</v>
      </c>
      <c r="F2878" s="320">
        <v>18</v>
      </c>
      <c r="G2878" s="320">
        <v>60</v>
      </c>
      <c r="H2878" s="292">
        <f aca="true" t="shared" si="360" ref="H2878:H2901">(F2878*G2878)/1000</f>
        <v>1.08</v>
      </c>
      <c r="I2878" s="320">
        <v>18</v>
      </c>
      <c r="J2878" s="320">
        <v>60</v>
      </c>
      <c r="K2878" s="292">
        <f aca="true" t="shared" si="361" ref="K2878:K2901">(I2878*J2878)/1000</f>
        <v>1.08</v>
      </c>
      <c r="L2878" s="320">
        <v>18</v>
      </c>
      <c r="M2878" s="320">
        <v>60</v>
      </c>
      <c r="N2878" s="292">
        <f aca="true" t="shared" si="362" ref="N2878:N2901">(L2878*M2878)/1000</f>
        <v>1.08</v>
      </c>
      <c r="O2878" s="308">
        <f t="shared" si="358"/>
        <v>4.32</v>
      </c>
    </row>
    <row r="2879" spans="1:15" ht="12.75">
      <c r="A2879" s="321" t="s">
        <v>10</v>
      </c>
      <c r="B2879" s="280" t="s">
        <v>9</v>
      </c>
      <c r="C2879" s="320">
        <v>30</v>
      </c>
      <c r="D2879" s="320">
        <v>15</v>
      </c>
      <c r="E2879" s="292">
        <f t="shared" si="359"/>
        <v>0.45</v>
      </c>
      <c r="F2879" s="320">
        <v>30</v>
      </c>
      <c r="G2879" s="320">
        <v>15</v>
      </c>
      <c r="H2879" s="292">
        <f t="shared" si="360"/>
        <v>0.45</v>
      </c>
      <c r="I2879" s="320">
        <v>30</v>
      </c>
      <c r="J2879" s="320">
        <v>15</v>
      </c>
      <c r="K2879" s="292">
        <f t="shared" si="361"/>
        <v>0.45</v>
      </c>
      <c r="L2879" s="320">
        <v>30</v>
      </c>
      <c r="M2879" s="320">
        <v>15</v>
      </c>
      <c r="N2879" s="292">
        <f t="shared" si="362"/>
        <v>0.45</v>
      </c>
      <c r="O2879" s="308">
        <f t="shared" si="358"/>
        <v>1.8</v>
      </c>
    </row>
    <row r="2880" spans="1:15" ht="22.5">
      <c r="A2880" s="321" t="s">
        <v>11</v>
      </c>
      <c r="B2880" s="280" t="s">
        <v>9</v>
      </c>
      <c r="C2880" s="320">
        <v>18</v>
      </c>
      <c r="D2880" s="320">
        <v>22</v>
      </c>
      <c r="E2880" s="292">
        <f t="shared" si="359"/>
        <v>0.396</v>
      </c>
      <c r="F2880" s="320">
        <v>18</v>
      </c>
      <c r="G2880" s="320">
        <v>22</v>
      </c>
      <c r="H2880" s="292">
        <f t="shared" si="360"/>
        <v>0.396</v>
      </c>
      <c r="I2880" s="320">
        <v>18</v>
      </c>
      <c r="J2880" s="320">
        <v>22</v>
      </c>
      <c r="K2880" s="292">
        <f t="shared" si="361"/>
        <v>0.396</v>
      </c>
      <c r="L2880" s="320">
        <v>18</v>
      </c>
      <c r="M2880" s="320">
        <v>22</v>
      </c>
      <c r="N2880" s="292">
        <f t="shared" si="362"/>
        <v>0.396</v>
      </c>
      <c r="O2880" s="308">
        <f t="shared" si="358"/>
        <v>1.584</v>
      </c>
    </row>
    <row r="2881" spans="1:15" ht="22.5">
      <c r="A2881" s="15" t="s">
        <v>582</v>
      </c>
      <c r="B2881" s="280" t="s">
        <v>9</v>
      </c>
      <c r="C2881" s="320">
        <v>1</v>
      </c>
      <c r="D2881" s="320">
        <v>750</v>
      </c>
      <c r="E2881" s="292">
        <f t="shared" si="359"/>
        <v>0.75</v>
      </c>
      <c r="F2881" s="320">
        <v>1</v>
      </c>
      <c r="G2881" s="320">
        <v>750</v>
      </c>
      <c r="H2881" s="292">
        <f t="shared" si="360"/>
        <v>0.75</v>
      </c>
      <c r="I2881" s="320">
        <v>1</v>
      </c>
      <c r="J2881" s="320">
        <v>750</v>
      </c>
      <c r="K2881" s="292">
        <f t="shared" si="361"/>
        <v>0.75</v>
      </c>
      <c r="L2881" s="320">
        <v>1</v>
      </c>
      <c r="M2881" s="320">
        <v>750</v>
      </c>
      <c r="N2881" s="292">
        <f t="shared" si="362"/>
        <v>0.75</v>
      </c>
      <c r="O2881" s="308">
        <f t="shared" si="358"/>
        <v>3</v>
      </c>
    </row>
    <row r="2882" spans="1:15" ht="22.5">
      <c r="A2882" s="15" t="s">
        <v>583</v>
      </c>
      <c r="B2882" s="280" t="s">
        <v>9</v>
      </c>
      <c r="C2882" s="320">
        <v>20</v>
      </c>
      <c r="D2882" s="320">
        <v>65</v>
      </c>
      <c r="E2882" s="292">
        <f t="shared" si="359"/>
        <v>1.3</v>
      </c>
      <c r="F2882" s="320">
        <v>15</v>
      </c>
      <c r="G2882" s="320">
        <v>65</v>
      </c>
      <c r="H2882" s="292">
        <f t="shared" si="360"/>
        <v>0.975</v>
      </c>
      <c r="I2882" s="320">
        <v>10</v>
      </c>
      <c r="J2882" s="320">
        <v>65</v>
      </c>
      <c r="K2882" s="292">
        <f t="shared" si="361"/>
        <v>0.65</v>
      </c>
      <c r="L2882" s="320">
        <v>15</v>
      </c>
      <c r="M2882" s="320">
        <v>65</v>
      </c>
      <c r="N2882" s="292">
        <f t="shared" si="362"/>
        <v>0.975</v>
      </c>
      <c r="O2882" s="308">
        <f t="shared" si="358"/>
        <v>3.9</v>
      </c>
    </row>
    <row r="2883" spans="1:15" ht="22.5">
      <c r="A2883" s="15" t="s">
        <v>587</v>
      </c>
      <c r="B2883" s="280" t="s">
        <v>9</v>
      </c>
      <c r="C2883" s="320">
        <v>15</v>
      </c>
      <c r="D2883" s="320">
        <v>55</v>
      </c>
      <c r="E2883" s="292">
        <f t="shared" si="359"/>
        <v>0.825</v>
      </c>
      <c r="F2883" s="320">
        <v>10</v>
      </c>
      <c r="G2883" s="320">
        <v>55</v>
      </c>
      <c r="H2883" s="292">
        <f t="shared" si="360"/>
        <v>0.55</v>
      </c>
      <c r="I2883" s="320">
        <v>15</v>
      </c>
      <c r="J2883" s="320">
        <v>55</v>
      </c>
      <c r="K2883" s="292">
        <f t="shared" si="361"/>
        <v>0.825</v>
      </c>
      <c r="L2883" s="320">
        <v>10</v>
      </c>
      <c r="M2883" s="320">
        <v>55</v>
      </c>
      <c r="N2883" s="292">
        <f t="shared" si="362"/>
        <v>0.55</v>
      </c>
      <c r="O2883" s="308">
        <f t="shared" si="358"/>
        <v>2.75</v>
      </c>
    </row>
    <row r="2884" spans="1:15" ht="12.75">
      <c r="A2884" s="15" t="s">
        <v>588</v>
      </c>
      <c r="B2884" s="280" t="s">
        <v>9</v>
      </c>
      <c r="C2884" s="320">
        <v>20</v>
      </c>
      <c r="D2884" s="320">
        <v>15</v>
      </c>
      <c r="E2884" s="292">
        <f t="shared" si="359"/>
        <v>0.3</v>
      </c>
      <c r="F2884" s="320">
        <v>20</v>
      </c>
      <c r="G2884" s="320">
        <v>15</v>
      </c>
      <c r="H2884" s="292">
        <f t="shared" si="360"/>
        <v>0.3</v>
      </c>
      <c r="I2884" s="320">
        <v>20</v>
      </c>
      <c r="J2884" s="320">
        <v>15</v>
      </c>
      <c r="K2884" s="292">
        <f t="shared" si="361"/>
        <v>0.3</v>
      </c>
      <c r="L2884" s="320">
        <v>20</v>
      </c>
      <c r="M2884" s="320">
        <v>15</v>
      </c>
      <c r="N2884" s="292">
        <f t="shared" si="362"/>
        <v>0.3</v>
      </c>
      <c r="O2884" s="308">
        <f t="shared" si="358"/>
        <v>1.2</v>
      </c>
    </row>
    <row r="2885" spans="1:15" ht="22.5">
      <c r="A2885" s="15" t="s">
        <v>589</v>
      </c>
      <c r="B2885" s="280" t="s">
        <v>9</v>
      </c>
      <c r="C2885" s="320">
        <v>20</v>
      </c>
      <c r="D2885" s="320">
        <v>20</v>
      </c>
      <c r="E2885" s="292">
        <f t="shared" si="359"/>
        <v>0.4</v>
      </c>
      <c r="F2885" s="320">
        <v>20</v>
      </c>
      <c r="G2885" s="320">
        <v>20</v>
      </c>
      <c r="H2885" s="292">
        <f t="shared" si="360"/>
        <v>0.4</v>
      </c>
      <c r="I2885" s="320">
        <v>20</v>
      </c>
      <c r="J2885" s="320">
        <v>20</v>
      </c>
      <c r="K2885" s="292">
        <f t="shared" si="361"/>
        <v>0.4</v>
      </c>
      <c r="L2885" s="320">
        <v>20</v>
      </c>
      <c r="M2885" s="320">
        <v>20</v>
      </c>
      <c r="N2885" s="292">
        <f t="shared" si="362"/>
        <v>0.4</v>
      </c>
      <c r="O2885" s="308">
        <f t="shared" si="358"/>
        <v>1.6</v>
      </c>
    </row>
    <row r="2886" spans="1:15" ht="12.75">
      <c r="A2886" s="16" t="s">
        <v>16</v>
      </c>
      <c r="B2886" s="280" t="s">
        <v>9</v>
      </c>
      <c r="C2886" s="320">
        <v>6</v>
      </c>
      <c r="D2886" s="320">
        <v>85</v>
      </c>
      <c r="E2886" s="292">
        <f t="shared" si="359"/>
        <v>0.51</v>
      </c>
      <c r="F2886" s="320">
        <v>6</v>
      </c>
      <c r="G2886" s="320">
        <v>85</v>
      </c>
      <c r="H2886" s="292">
        <f t="shared" si="360"/>
        <v>0.51</v>
      </c>
      <c r="I2886" s="320">
        <v>6</v>
      </c>
      <c r="J2886" s="320">
        <v>85</v>
      </c>
      <c r="K2886" s="292">
        <f t="shared" si="361"/>
        <v>0.51</v>
      </c>
      <c r="L2886" s="320">
        <v>6</v>
      </c>
      <c r="M2886" s="320">
        <v>85</v>
      </c>
      <c r="N2886" s="292">
        <f t="shared" si="362"/>
        <v>0.51</v>
      </c>
      <c r="O2886" s="308">
        <f t="shared" si="358"/>
        <v>2.04</v>
      </c>
    </row>
    <row r="2887" spans="1:15" ht="12.75">
      <c r="A2887" s="16" t="s">
        <v>18</v>
      </c>
      <c r="B2887" s="280" t="s">
        <v>9</v>
      </c>
      <c r="C2887" s="320">
        <v>50</v>
      </c>
      <c r="D2887" s="320">
        <v>12</v>
      </c>
      <c r="E2887" s="292">
        <f t="shared" si="359"/>
        <v>0.6</v>
      </c>
      <c r="F2887" s="320">
        <v>50</v>
      </c>
      <c r="G2887" s="320">
        <v>12</v>
      </c>
      <c r="H2887" s="292">
        <f t="shared" si="360"/>
        <v>0.6</v>
      </c>
      <c r="I2887" s="320">
        <v>50</v>
      </c>
      <c r="J2887" s="320">
        <v>12</v>
      </c>
      <c r="K2887" s="292">
        <f t="shared" si="361"/>
        <v>0.6</v>
      </c>
      <c r="L2887" s="320">
        <v>50</v>
      </c>
      <c r="M2887" s="320">
        <v>12</v>
      </c>
      <c r="N2887" s="292">
        <f t="shared" si="362"/>
        <v>0.6</v>
      </c>
      <c r="O2887" s="308">
        <f t="shared" si="358"/>
        <v>2.4</v>
      </c>
    </row>
    <row r="2888" spans="1:15" ht="12.75">
      <c r="A2888" s="16" t="s">
        <v>631</v>
      </c>
      <c r="B2888" s="280" t="s">
        <v>446</v>
      </c>
      <c r="C2888" s="320"/>
      <c r="D2888" s="320"/>
      <c r="E2888" s="322">
        <f t="shared" si="359"/>
        <v>0</v>
      </c>
      <c r="F2888" s="320"/>
      <c r="G2888" s="320"/>
      <c r="H2888" s="292">
        <f t="shared" si="360"/>
        <v>0</v>
      </c>
      <c r="I2888" s="320">
        <v>14</v>
      </c>
      <c r="J2888" s="320">
        <v>600</v>
      </c>
      <c r="K2888" s="292">
        <f t="shared" si="361"/>
        <v>8.4</v>
      </c>
      <c r="L2888" s="325">
        <v>14</v>
      </c>
      <c r="M2888" s="325">
        <v>600</v>
      </c>
      <c r="N2888" s="324">
        <f t="shared" si="362"/>
        <v>8.4</v>
      </c>
      <c r="O2888" s="308">
        <f t="shared" si="358"/>
        <v>16.8</v>
      </c>
    </row>
    <row r="2889" spans="1:15" ht="12.75">
      <c r="A2889" s="16" t="s">
        <v>590</v>
      </c>
      <c r="B2889" s="280" t="s">
        <v>9</v>
      </c>
      <c r="C2889" s="320">
        <v>5</v>
      </c>
      <c r="D2889" s="320">
        <v>450</v>
      </c>
      <c r="E2889" s="322">
        <f t="shared" si="359"/>
        <v>2.25</v>
      </c>
      <c r="F2889" s="320"/>
      <c r="G2889" s="320"/>
      <c r="H2889" s="292">
        <f t="shared" si="360"/>
        <v>0</v>
      </c>
      <c r="I2889" s="320">
        <v>4</v>
      </c>
      <c r="J2889" s="320">
        <v>450</v>
      </c>
      <c r="K2889" s="324">
        <f t="shared" si="361"/>
        <v>1.8</v>
      </c>
      <c r="L2889" s="325"/>
      <c r="M2889" s="325"/>
      <c r="N2889" s="324">
        <f t="shared" si="362"/>
        <v>0</v>
      </c>
      <c r="O2889" s="308">
        <f t="shared" si="358"/>
        <v>4.05</v>
      </c>
    </row>
    <row r="2890" spans="1:15" ht="12.75">
      <c r="A2890" s="16" t="s">
        <v>591</v>
      </c>
      <c r="B2890" s="280" t="s">
        <v>9</v>
      </c>
      <c r="C2890" s="320">
        <v>30</v>
      </c>
      <c r="D2890" s="320">
        <v>55</v>
      </c>
      <c r="E2890" s="322">
        <f t="shared" si="359"/>
        <v>1.65</v>
      </c>
      <c r="F2890" s="320">
        <v>30</v>
      </c>
      <c r="G2890" s="320">
        <v>55</v>
      </c>
      <c r="H2890" s="292">
        <f t="shared" si="360"/>
        <v>1.65</v>
      </c>
      <c r="I2890" s="320">
        <v>30</v>
      </c>
      <c r="J2890" s="320">
        <v>55</v>
      </c>
      <c r="K2890" s="324">
        <f t="shared" si="361"/>
        <v>1.65</v>
      </c>
      <c r="L2890" s="325">
        <v>30</v>
      </c>
      <c r="M2890" s="325">
        <v>55</v>
      </c>
      <c r="N2890" s="324">
        <f t="shared" si="362"/>
        <v>1.65</v>
      </c>
      <c r="O2890" s="308">
        <f t="shared" si="358"/>
        <v>6.6</v>
      </c>
    </row>
    <row r="2891" spans="1:15" ht="12.75">
      <c r="A2891" s="52" t="s">
        <v>592</v>
      </c>
      <c r="B2891" s="167" t="s">
        <v>9</v>
      </c>
      <c r="C2891" s="320">
        <v>100</v>
      </c>
      <c r="D2891" s="320">
        <v>30</v>
      </c>
      <c r="E2891" s="322">
        <f t="shared" si="359"/>
        <v>3</v>
      </c>
      <c r="F2891" s="16">
        <v>100</v>
      </c>
      <c r="G2891" s="16">
        <v>30</v>
      </c>
      <c r="H2891" s="292">
        <f t="shared" si="360"/>
        <v>3</v>
      </c>
      <c r="I2891" s="16">
        <v>30</v>
      </c>
      <c r="J2891" s="16">
        <v>30</v>
      </c>
      <c r="K2891" s="324">
        <f t="shared" si="361"/>
        <v>0.9</v>
      </c>
      <c r="L2891" s="156">
        <v>50</v>
      </c>
      <c r="M2891" s="156">
        <v>30</v>
      </c>
      <c r="N2891" s="324">
        <f t="shared" si="362"/>
        <v>1.5</v>
      </c>
      <c r="O2891" s="308">
        <f t="shared" si="358"/>
        <v>8.4</v>
      </c>
    </row>
    <row r="2892" spans="1:15" ht="12.75">
      <c r="A2892" s="52" t="s">
        <v>593</v>
      </c>
      <c r="B2892" s="6" t="s">
        <v>9</v>
      </c>
      <c r="C2892" s="320"/>
      <c r="D2892" s="320"/>
      <c r="E2892" s="322">
        <f t="shared" si="359"/>
        <v>0</v>
      </c>
      <c r="F2892" s="16"/>
      <c r="G2892" s="16"/>
      <c r="H2892" s="292">
        <f t="shared" si="360"/>
        <v>0</v>
      </c>
      <c r="I2892" s="16">
        <v>100</v>
      </c>
      <c r="J2892" s="16">
        <v>25</v>
      </c>
      <c r="K2892" s="324">
        <f t="shared" si="361"/>
        <v>2.5</v>
      </c>
      <c r="L2892" s="156"/>
      <c r="M2892" s="156"/>
      <c r="N2892" s="324">
        <f t="shared" si="362"/>
        <v>0</v>
      </c>
      <c r="O2892" s="308">
        <f t="shared" si="358"/>
        <v>2.5</v>
      </c>
    </row>
    <row r="2893" spans="1:15" ht="12.75">
      <c r="A2893" s="52" t="s">
        <v>13</v>
      </c>
      <c r="B2893" s="6" t="s">
        <v>9</v>
      </c>
      <c r="C2893" s="297">
        <v>1</v>
      </c>
      <c r="D2893" s="297">
        <v>120</v>
      </c>
      <c r="E2893" s="313">
        <f t="shared" si="359"/>
        <v>0.12</v>
      </c>
      <c r="F2893" s="52">
        <v>1</v>
      </c>
      <c r="G2893" s="52">
        <v>120</v>
      </c>
      <c r="H2893" s="292">
        <f t="shared" si="360"/>
        <v>0.12</v>
      </c>
      <c r="I2893" s="52">
        <v>2</v>
      </c>
      <c r="J2893" s="52">
        <v>120</v>
      </c>
      <c r="K2893" s="324">
        <f t="shared" si="361"/>
        <v>0.24</v>
      </c>
      <c r="L2893" s="52">
        <v>1</v>
      </c>
      <c r="M2893" s="52">
        <v>120</v>
      </c>
      <c r="N2893" s="326">
        <f t="shared" si="362"/>
        <v>0.12</v>
      </c>
      <c r="O2893" s="308">
        <f t="shared" si="358"/>
        <v>0.6</v>
      </c>
    </row>
    <row r="2894" spans="1:15" ht="22.5">
      <c r="A2894" s="52" t="s">
        <v>594</v>
      </c>
      <c r="B2894" s="6" t="s">
        <v>9</v>
      </c>
      <c r="C2894" s="297">
        <v>10</v>
      </c>
      <c r="D2894" s="297">
        <v>5</v>
      </c>
      <c r="E2894" s="313">
        <f t="shared" si="359"/>
        <v>0.05</v>
      </c>
      <c r="F2894" s="52">
        <v>10</v>
      </c>
      <c r="G2894" s="52">
        <v>5</v>
      </c>
      <c r="H2894" s="292">
        <f t="shared" si="360"/>
        <v>0.05</v>
      </c>
      <c r="I2894" s="52">
        <v>10</v>
      </c>
      <c r="J2894" s="52">
        <v>5</v>
      </c>
      <c r="K2894" s="326">
        <f t="shared" si="361"/>
        <v>0.05</v>
      </c>
      <c r="L2894" s="52">
        <v>10</v>
      </c>
      <c r="M2894" s="52">
        <v>5</v>
      </c>
      <c r="N2894" s="326">
        <f t="shared" si="362"/>
        <v>0.05</v>
      </c>
      <c r="O2894" s="308">
        <f t="shared" si="358"/>
        <v>0.2</v>
      </c>
    </row>
    <row r="2895" spans="1:15" ht="22.5">
      <c r="A2895" s="52" t="s">
        <v>595</v>
      </c>
      <c r="B2895" s="6" t="s">
        <v>596</v>
      </c>
      <c r="C2895" s="297">
        <v>10</v>
      </c>
      <c r="D2895" s="297">
        <v>25</v>
      </c>
      <c r="E2895" s="313">
        <f t="shared" si="359"/>
        <v>0.25</v>
      </c>
      <c r="F2895" s="52">
        <v>10</v>
      </c>
      <c r="G2895" s="52">
        <v>25</v>
      </c>
      <c r="H2895" s="292">
        <f t="shared" si="360"/>
        <v>0.25</v>
      </c>
      <c r="I2895" s="52">
        <v>10</v>
      </c>
      <c r="J2895" s="52">
        <v>25</v>
      </c>
      <c r="K2895" s="326">
        <f t="shared" si="361"/>
        <v>0.25</v>
      </c>
      <c r="L2895" s="52">
        <v>10</v>
      </c>
      <c r="M2895" s="52">
        <v>25</v>
      </c>
      <c r="N2895" s="326">
        <f t="shared" si="362"/>
        <v>0.25</v>
      </c>
      <c r="O2895" s="308">
        <f t="shared" si="358"/>
        <v>1</v>
      </c>
    </row>
    <row r="2896" spans="1:15" ht="12.75">
      <c r="A2896" s="52" t="s">
        <v>597</v>
      </c>
      <c r="B2896" s="6" t="s">
        <v>596</v>
      </c>
      <c r="C2896" s="297">
        <v>10</v>
      </c>
      <c r="D2896" s="297">
        <v>25</v>
      </c>
      <c r="E2896" s="313">
        <f t="shared" si="359"/>
        <v>0.25</v>
      </c>
      <c r="F2896" s="52">
        <v>10</v>
      </c>
      <c r="G2896" s="52">
        <v>25</v>
      </c>
      <c r="H2896" s="292">
        <f t="shared" si="360"/>
        <v>0.25</v>
      </c>
      <c r="I2896" s="52">
        <v>5</v>
      </c>
      <c r="J2896" s="52">
        <v>25</v>
      </c>
      <c r="K2896" s="326">
        <f t="shared" si="361"/>
        <v>0.125</v>
      </c>
      <c r="L2896" s="52">
        <v>10</v>
      </c>
      <c r="M2896" s="52">
        <v>25</v>
      </c>
      <c r="N2896" s="324">
        <f t="shared" si="362"/>
        <v>0.25</v>
      </c>
      <c r="O2896" s="308">
        <f t="shared" si="358"/>
        <v>0.875</v>
      </c>
    </row>
    <row r="2897" spans="1:15" ht="12.75">
      <c r="A2897" s="52" t="s">
        <v>598</v>
      </c>
      <c r="B2897" s="6" t="s">
        <v>596</v>
      </c>
      <c r="C2897" s="297">
        <v>10</v>
      </c>
      <c r="D2897" s="297">
        <v>15</v>
      </c>
      <c r="E2897" s="313">
        <f t="shared" si="359"/>
        <v>0.15</v>
      </c>
      <c r="F2897" s="52">
        <v>10</v>
      </c>
      <c r="G2897" s="52">
        <v>15</v>
      </c>
      <c r="H2897" s="292">
        <f t="shared" si="360"/>
        <v>0.15</v>
      </c>
      <c r="I2897" s="52">
        <v>10</v>
      </c>
      <c r="J2897" s="52">
        <v>15</v>
      </c>
      <c r="K2897" s="326">
        <f t="shared" si="361"/>
        <v>0.15</v>
      </c>
      <c r="L2897" s="52">
        <v>10</v>
      </c>
      <c r="M2897" s="52">
        <v>15</v>
      </c>
      <c r="N2897" s="326">
        <f t="shared" si="362"/>
        <v>0.15</v>
      </c>
      <c r="O2897" s="308">
        <f t="shared" si="358"/>
        <v>0.6</v>
      </c>
    </row>
    <row r="2898" spans="1:15" ht="22.5">
      <c r="A2898" s="52" t="s">
        <v>599</v>
      </c>
      <c r="B2898" s="6" t="s">
        <v>9</v>
      </c>
      <c r="C2898" s="297">
        <v>2</v>
      </c>
      <c r="D2898" s="297">
        <v>95</v>
      </c>
      <c r="E2898" s="313">
        <f t="shared" si="359"/>
        <v>0.19</v>
      </c>
      <c r="F2898" s="52"/>
      <c r="G2898" s="52"/>
      <c r="H2898" s="292">
        <f t="shared" si="360"/>
        <v>0</v>
      </c>
      <c r="I2898" s="52"/>
      <c r="J2898" s="52"/>
      <c r="K2898" s="324">
        <f t="shared" si="361"/>
        <v>0</v>
      </c>
      <c r="L2898" s="52"/>
      <c r="M2898" s="52"/>
      <c r="N2898" s="324">
        <f t="shared" si="362"/>
        <v>0</v>
      </c>
      <c r="O2898" s="308">
        <f t="shared" si="358"/>
        <v>0.19</v>
      </c>
    </row>
    <row r="2899" spans="1:15" ht="33.75">
      <c r="A2899" s="52" t="s">
        <v>600</v>
      </c>
      <c r="B2899" s="6" t="s">
        <v>9</v>
      </c>
      <c r="C2899" s="297">
        <v>10</v>
      </c>
      <c r="D2899" s="297">
        <v>10</v>
      </c>
      <c r="E2899" s="313">
        <f t="shared" si="359"/>
        <v>0.1</v>
      </c>
      <c r="F2899" s="52">
        <v>10</v>
      </c>
      <c r="G2899" s="52">
        <v>10</v>
      </c>
      <c r="H2899" s="292">
        <f t="shared" si="360"/>
        <v>0.1</v>
      </c>
      <c r="I2899" s="52">
        <v>10</v>
      </c>
      <c r="J2899" s="52">
        <v>10</v>
      </c>
      <c r="K2899" s="326">
        <f t="shared" si="361"/>
        <v>0.1</v>
      </c>
      <c r="L2899" s="52">
        <v>10</v>
      </c>
      <c r="M2899" s="52">
        <v>10</v>
      </c>
      <c r="N2899" s="326">
        <f t="shared" si="362"/>
        <v>0.1</v>
      </c>
      <c r="O2899" s="308">
        <f t="shared" si="358"/>
        <v>0.4</v>
      </c>
    </row>
    <row r="2900" spans="1:15" ht="12.75">
      <c r="A2900" s="52" t="s">
        <v>626</v>
      </c>
      <c r="B2900" s="6" t="s">
        <v>9</v>
      </c>
      <c r="C2900" s="297">
        <v>1</v>
      </c>
      <c r="D2900" s="297">
        <v>400</v>
      </c>
      <c r="E2900" s="313">
        <f t="shared" si="359"/>
        <v>0.4</v>
      </c>
      <c r="F2900" s="52">
        <v>1</v>
      </c>
      <c r="G2900" s="52">
        <v>400</v>
      </c>
      <c r="H2900" s="292">
        <f t="shared" si="360"/>
        <v>0.4</v>
      </c>
      <c r="I2900" s="52"/>
      <c r="J2900" s="52"/>
      <c r="K2900" s="324">
        <f t="shared" si="361"/>
        <v>0</v>
      </c>
      <c r="L2900" s="52">
        <v>1</v>
      </c>
      <c r="M2900" s="52">
        <v>400</v>
      </c>
      <c r="N2900" s="324">
        <f t="shared" si="362"/>
        <v>0.4</v>
      </c>
      <c r="O2900" s="308">
        <f t="shared" si="358"/>
        <v>1.2000000000000002</v>
      </c>
    </row>
    <row r="2901" spans="1:15" ht="12.75">
      <c r="A2901" s="52" t="s">
        <v>602</v>
      </c>
      <c r="B2901" s="6" t="s">
        <v>9</v>
      </c>
      <c r="C2901" s="297">
        <v>4</v>
      </c>
      <c r="D2901" s="297">
        <v>95</v>
      </c>
      <c r="E2901" s="313">
        <f t="shared" si="359"/>
        <v>0.38</v>
      </c>
      <c r="F2901" s="52"/>
      <c r="G2901" s="52"/>
      <c r="H2901" s="292">
        <f t="shared" si="360"/>
        <v>0</v>
      </c>
      <c r="I2901" s="52">
        <v>4</v>
      </c>
      <c r="J2901" s="52">
        <v>95</v>
      </c>
      <c r="K2901" s="324">
        <f t="shared" si="361"/>
        <v>0.38</v>
      </c>
      <c r="L2901" s="52"/>
      <c r="M2901" s="52"/>
      <c r="N2901" s="324">
        <f t="shared" si="362"/>
        <v>0</v>
      </c>
      <c r="O2901" s="308">
        <f t="shared" si="358"/>
        <v>0.76</v>
      </c>
    </row>
    <row r="2902" spans="1:15" ht="33.75">
      <c r="A2902" s="52" t="s">
        <v>603</v>
      </c>
      <c r="B2902" s="6" t="s">
        <v>561</v>
      </c>
      <c r="C2902" s="297"/>
      <c r="D2902" s="297"/>
      <c r="E2902" s="302">
        <v>10</v>
      </c>
      <c r="F2902" s="52"/>
      <c r="G2902" s="52"/>
      <c r="H2902" s="292">
        <v>10</v>
      </c>
      <c r="I2902" s="52"/>
      <c r="J2902" s="52"/>
      <c r="K2902" s="324">
        <v>10</v>
      </c>
      <c r="L2902" s="52"/>
      <c r="M2902" s="52"/>
      <c r="N2902" s="324">
        <v>10</v>
      </c>
      <c r="O2902" s="308">
        <f t="shared" si="358"/>
        <v>40</v>
      </c>
    </row>
    <row r="2903" spans="1:15" ht="31.5">
      <c r="A2903" s="1" t="s">
        <v>20</v>
      </c>
      <c r="B2903" s="6" t="s">
        <v>1</v>
      </c>
      <c r="C2903" s="327"/>
      <c r="D2903" s="327"/>
      <c r="E2903" s="286">
        <f>SUM(E2878:E2902)</f>
        <v>25.401000000000003</v>
      </c>
      <c r="F2903" s="157"/>
      <c r="G2903" s="157"/>
      <c r="H2903" s="286">
        <f>SUM(H2878:H2902)</f>
        <v>21.981</v>
      </c>
      <c r="I2903" s="157"/>
      <c r="J2903" s="157"/>
      <c r="K2903" s="286">
        <f>SUM(K2878:K2902)</f>
        <v>32.506</v>
      </c>
      <c r="L2903" s="286"/>
      <c r="M2903" s="286"/>
      <c r="N2903" s="286">
        <f>SUM(N2878:N2902)</f>
        <v>28.881</v>
      </c>
      <c r="O2903" s="286">
        <f>SUM(O2878:O2902)</f>
        <v>108.769</v>
      </c>
    </row>
    <row r="2904" spans="1:15" ht="12.75">
      <c r="A2904" s="280" t="s">
        <v>604</v>
      </c>
      <c r="B2904" s="280" t="s">
        <v>22</v>
      </c>
      <c r="C2904" s="282"/>
      <c r="D2904" s="282"/>
      <c r="E2904" s="316">
        <f>E2820+E2822+E2834+E2836+E2838+E2845+E2851+E2853+E2863+E2867+E2876+E2903</f>
        <v>508.95251499999995</v>
      </c>
      <c r="F2904" s="316"/>
      <c r="G2904" s="316"/>
      <c r="H2904" s="316">
        <f>H2820+H2822+H2834+H2836+H2838+H2845+H2851+H2853+H2863+H2867+H2876+H2903</f>
        <v>337.12210100000004</v>
      </c>
      <c r="I2904" s="316"/>
      <c r="J2904" s="316"/>
      <c r="K2904" s="316">
        <f>K2820+K2822+K2834+K2836+K2838+K2845+K2851+K2853+K2863+K2867+K2876+K2903</f>
        <v>283.456864</v>
      </c>
      <c r="L2904" s="316"/>
      <c r="M2904" s="316"/>
      <c r="N2904" s="316">
        <f>N2820+N2822+N2834+N2836+N2838+N2845+N2851+N2853+N2863+N2867+N2876+N2903</f>
        <v>497.45999000000006</v>
      </c>
      <c r="O2904" s="316">
        <f>O2820+O2822+O2834+O2836+O2838+O2845+O2851+O2853+O2863+O2867+O2876+O2903</f>
        <v>1626.99147</v>
      </c>
    </row>
    <row r="2905" spans="1:15" ht="12.75">
      <c r="A2905" s="158"/>
      <c r="B2905" s="158"/>
      <c r="C2905" s="158"/>
      <c r="D2905" s="158"/>
      <c r="E2905" s="158"/>
      <c r="F2905" s="158"/>
      <c r="G2905" s="158"/>
      <c r="H2905" s="158"/>
      <c r="I2905" s="158"/>
      <c r="J2905" s="158"/>
      <c r="K2905" s="158"/>
      <c r="L2905" s="158"/>
      <c r="M2905" s="158"/>
      <c r="N2905" s="158"/>
      <c r="O2905" s="158"/>
    </row>
    <row r="2906" spans="1:15" ht="12.75">
      <c r="A2906" s="349" t="s">
        <v>605</v>
      </c>
      <c r="B2906" s="350"/>
      <c r="C2906" s="350"/>
      <c r="D2906" s="350"/>
      <c r="E2906" s="350"/>
      <c r="F2906" s="350"/>
      <c r="G2906" s="350"/>
      <c r="H2906" s="350"/>
      <c r="I2906" s="350"/>
      <c r="J2906" s="350"/>
      <c r="K2906" s="350"/>
      <c r="L2906" s="350"/>
      <c r="M2906" s="350"/>
      <c r="N2906" s="350"/>
      <c r="O2906" s="351"/>
    </row>
    <row r="2907" spans="1:15" ht="12.75">
      <c r="A2907" s="333"/>
      <c r="B2907" s="329"/>
      <c r="C2907" s="329"/>
      <c r="D2907" s="329"/>
      <c r="E2907" s="329"/>
      <c r="F2907" s="329"/>
      <c r="G2907" s="329"/>
      <c r="H2907" s="329"/>
      <c r="I2907" s="329"/>
      <c r="J2907" s="329"/>
      <c r="K2907" s="329"/>
      <c r="L2907" s="329"/>
      <c r="M2907" s="329"/>
      <c r="N2907" s="329"/>
      <c r="O2907" s="329"/>
    </row>
    <row r="2908" spans="1:15" ht="12.75">
      <c r="A2908" s="328" t="s">
        <v>606</v>
      </c>
      <c r="B2908" s="280" t="s">
        <v>22</v>
      </c>
      <c r="C2908" s="329"/>
      <c r="D2908" s="329"/>
      <c r="E2908" s="329"/>
      <c r="F2908" s="329"/>
      <c r="G2908" s="329"/>
      <c r="H2908" s="329"/>
      <c r="I2908" s="329"/>
      <c r="J2908" s="329"/>
      <c r="K2908" s="308"/>
      <c r="L2908" s="329"/>
      <c r="M2908" s="329"/>
      <c r="N2908" s="308"/>
      <c r="O2908" s="308">
        <f>E2908+H2908+K2908+N2908</f>
        <v>0</v>
      </c>
    </row>
    <row r="2909" spans="1:15" ht="12.75">
      <c r="A2909" s="328" t="s">
        <v>607</v>
      </c>
      <c r="B2909" s="280" t="s">
        <v>22</v>
      </c>
      <c r="C2909" s="329"/>
      <c r="D2909" s="329"/>
      <c r="E2909" s="308">
        <v>15</v>
      </c>
      <c r="F2909" s="329"/>
      <c r="G2909" s="329"/>
      <c r="H2909" s="308">
        <v>45</v>
      </c>
      <c r="I2909" s="329"/>
      <c r="J2909" s="329"/>
      <c r="K2909" s="308">
        <v>45</v>
      </c>
      <c r="L2909" s="329"/>
      <c r="M2909" s="329"/>
      <c r="N2909" s="308">
        <v>15</v>
      </c>
      <c r="O2909" s="308">
        <f>E2909+H2909+K2909+N2909</f>
        <v>120</v>
      </c>
    </row>
    <row r="2910" spans="1:15" ht="12.75">
      <c r="A2910" s="104" t="s">
        <v>608</v>
      </c>
      <c r="B2910" s="280" t="s">
        <v>22</v>
      </c>
      <c r="C2910" s="104"/>
      <c r="D2910" s="104"/>
      <c r="E2910" s="292"/>
      <c r="F2910" s="292"/>
      <c r="G2910" s="292"/>
      <c r="H2910" s="292"/>
      <c r="I2910" s="292"/>
      <c r="J2910" s="292"/>
      <c r="K2910" s="292"/>
      <c r="L2910" s="292"/>
      <c r="M2910" s="292"/>
      <c r="N2910" s="292"/>
      <c r="O2910" s="308">
        <f>E2910+H2910+K2910+N2910</f>
        <v>0</v>
      </c>
    </row>
    <row r="2911" spans="1:15" ht="21">
      <c r="A2911" s="167" t="s">
        <v>28</v>
      </c>
      <c r="B2911" s="167" t="s">
        <v>1</v>
      </c>
      <c r="C2911" s="52"/>
      <c r="D2911" s="52"/>
      <c r="E2911" s="302">
        <f>SUM(E2909:E2910)</f>
        <v>15</v>
      </c>
      <c r="F2911" s="313"/>
      <c r="G2911" s="313"/>
      <c r="H2911" s="302">
        <f>SUM(H2908:H2910)</f>
        <v>45</v>
      </c>
      <c r="I2911" s="313"/>
      <c r="J2911" s="313"/>
      <c r="K2911" s="302">
        <f>SUM(K2908:K2910)</f>
        <v>45</v>
      </c>
      <c r="L2911" s="302"/>
      <c r="M2911" s="302"/>
      <c r="N2911" s="302">
        <f>SUM(N2908:N2910)</f>
        <v>15</v>
      </c>
      <c r="O2911" s="286">
        <f>SUM(O2908:O2910)</f>
        <v>120</v>
      </c>
    </row>
    <row r="2912" spans="1:15" ht="12.75">
      <c r="A2912" s="352" t="s">
        <v>609</v>
      </c>
      <c r="B2912" s="353"/>
      <c r="C2912" s="353"/>
      <c r="D2912" s="353"/>
      <c r="E2912" s="353"/>
      <c r="F2912" s="353"/>
      <c r="G2912" s="353"/>
      <c r="H2912" s="353"/>
      <c r="I2912" s="353"/>
      <c r="J2912" s="353"/>
      <c r="K2912" s="353"/>
      <c r="L2912" s="353"/>
      <c r="M2912" s="353"/>
      <c r="N2912" s="353"/>
      <c r="O2912" s="354"/>
    </row>
    <row r="2913" spans="1:15" ht="22.5">
      <c r="A2913" s="52" t="s">
        <v>30</v>
      </c>
      <c r="B2913" s="167" t="s">
        <v>22</v>
      </c>
      <c r="C2913" s="167"/>
      <c r="D2913" s="168"/>
      <c r="E2913" s="302">
        <v>1.955</v>
      </c>
      <c r="F2913" s="302"/>
      <c r="G2913" s="302"/>
      <c r="H2913" s="302">
        <v>1.955</v>
      </c>
      <c r="I2913" s="302"/>
      <c r="J2913" s="302"/>
      <c r="K2913" s="302">
        <v>1.955</v>
      </c>
      <c r="L2913" s="302"/>
      <c r="M2913" s="302"/>
      <c r="N2913" s="302">
        <v>1.956</v>
      </c>
      <c r="O2913" s="316">
        <f>E2913+H2913+K2913+N2913</f>
        <v>7.821</v>
      </c>
    </row>
    <row r="2914" spans="1:15" ht="45">
      <c r="A2914" s="52" t="s">
        <v>31</v>
      </c>
      <c r="B2914" s="167" t="s">
        <v>22</v>
      </c>
      <c r="C2914" s="167"/>
      <c r="D2914" s="167"/>
      <c r="E2914" s="302">
        <v>4.625</v>
      </c>
      <c r="F2914" s="313"/>
      <c r="G2914" s="313"/>
      <c r="H2914" s="302">
        <v>4.625</v>
      </c>
      <c r="I2914" s="313"/>
      <c r="J2914" s="313"/>
      <c r="K2914" s="315">
        <v>4.625</v>
      </c>
      <c r="L2914" s="330"/>
      <c r="M2914" s="330"/>
      <c r="N2914" s="315">
        <v>4.625</v>
      </c>
      <c r="O2914" s="316">
        <f aca="true" t="shared" si="363" ref="O2914:O2923">E2914+H2914+K2914+N2914</f>
        <v>18.5</v>
      </c>
    </row>
    <row r="2915" spans="1:15" ht="112.5">
      <c r="A2915" s="52" t="s">
        <v>610</v>
      </c>
      <c r="B2915" s="167" t="s">
        <v>22</v>
      </c>
      <c r="C2915" s="167"/>
      <c r="D2915" s="167"/>
      <c r="E2915" s="302">
        <v>2.625</v>
      </c>
      <c r="F2915" s="313"/>
      <c r="G2915" s="313"/>
      <c r="H2915" s="313">
        <v>2.625</v>
      </c>
      <c r="I2915" s="313"/>
      <c r="J2915" s="313"/>
      <c r="K2915" s="313">
        <v>2.625</v>
      </c>
      <c r="L2915" s="313"/>
      <c r="M2915" s="313"/>
      <c r="N2915" s="313">
        <v>2.625</v>
      </c>
      <c r="O2915" s="316">
        <f t="shared" si="363"/>
        <v>10.5</v>
      </c>
    </row>
    <row r="2916" spans="1:15" ht="78.75">
      <c r="A2916" s="52" t="s">
        <v>695</v>
      </c>
      <c r="B2916" s="167" t="s">
        <v>22</v>
      </c>
      <c r="C2916" s="167"/>
      <c r="D2916" s="167"/>
      <c r="E2916" s="302">
        <v>2.7</v>
      </c>
      <c r="F2916" s="313"/>
      <c r="G2916" s="313"/>
      <c r="H2916" s="313">
        <v>2.7</v>
      </c>
      <c r="I2916" s="313"/>
      <c r="J2916" s="313"/>
      <c r="K2916" s="313">
        <v>2.7</v>
      </c>
      <c r="L2916" s="313"/>
      <c r="M2916" s="313"/>
      <c r="N2916" s="313">
        <v>2.7</v>
      </c>
      <c r="O2916" s="316">
        <f t="shared" si="363"/>
        <v>10.8</v>
      </c>
    </row>
    <row r="2917" spans="1:15" ht="33.75">
      <c r="A2917" s="52" t="s">
        <v>35</v>
      </c>
      <c r="B2917" s="167" t="s">
        <v>22</v>
      </c>
      <c r="C2917" s="167"/>
      <c r="D2917" s="167"/>
      <c r="E2917" s="313">
        <v>0.4</v>
      </c>
      <c r="F2917" s="313"/>
      <c r="G2917" s="313"/>
      <c r="H2917" s="313"/>
      <c r="I2917" s="313"/>
      <c r="J2917" s="313"/>
      <c r="K2917" s="313">
        <v>0.4</v>
      </c>
      <c r="L2917" s="313"/>
      <c r="M2917" s="313"/>
      <c r="N2917" s="313"/>
      <c r="O2917" s="316">
        <f t="shared" si="363"/>
        <v>0.8</v>
      </c>
    </row>
    <row r="2918" spans="1:15" ht="22.5">
      <c r="A2918" s="52" t="s">
        <v>36</v>
      </c>
      <c r="B2918" s="167" t="s">
        <v>22</v>
      </c>
      <c r="C2918" s="167"/>
      <c r="D2918" s="167"/>
      <c r="E2918" s="313">
        <v>6.485</v>
      </c>
      <c r="F2918" s="313"/>
      <c r="G2918" s="313"/>
      <c r="H2918" s="313">
        <v>6.485</v>
      </c>
      <c r="I2918" s="313"/>
      <c r="J2918" s="313"/>
      <c r="K2918" s="313">
        <v>6.485</v>
      </c>
      <c r="L2918" s="313"/>
      <c r="M2918" s="313"/>
      <c r="N2918" s="313">
        <v>6.486</v>
      </c>
      <c r="O2918" s="316">
        <f t="shared" si="363"/>
        <v>25.941000000000003</v>
      </c>
    </row>
    <row r="2919" spans="1:15" ht="45">
      <c r="A2919" s="52" t="s">
        <v>38</v>
      </c>
      <c r="B2919" s="167" t="s">
        <v>22</v>
      </c>
      <c r="C2919" s="167"/>
      <c r="D2919" s="167"/>
      <c r="E2919" s="302">
        <v>3.96</v>
      </c>
      <c r="F2919" s="302"/>
      <c r="G2919" s="302"/>
      <c r="H2919" s="302">
        <v>3.96</v>
      </c>
      <c r="I2919" s="302"/>
      <c r="J2919" s="302"/>
      <c r="K2919" s="302">
        <v>3.96</v>
      </c>
      <c r="L2919" s="302"/>
      <c r="M2919" s="302"/>
      <c r="N2919" s="302">
        <v>3.961</v>
      </c>
      <c r="O2919" s="316">
        <f t="shared" si="363"/>
        <v>15.841</v>
      </c>
    </row>
    <row r="2920" spans="1:15" ht="22.5">
      <c r="A2920" s="52" t="s">
        <v>611</v>
      </c>
      <c r="B2920" s="167" t="s">
        <v>22</v>
      </c>
      <c r="C2920" s="167"/>
      <c r="D2920" s="167"/>
      <c r="E2920" s="302">
        <v>9.425</v>
      </c>
      <c r="F2920" s="313"/>
      <c r="G2920" s="313"/>
      <c r="H2920" s="313">
        <v>9.425</v>
      </c>
      <c r="I2920" s="313"/>
      <c r="J2920" s="313"/>
      <c r="K2920" s="302">
        <v>9.425</v>
      </c>
      <c r="L2920" s="313"/>
      <c r="M2920" s="313"/>
      <c r="N2920" s="313">
        <v>9.425</v>
      </c>
      <c r="O2920" s="316">
        <f t="shared" si="363"/>
        <v>37.7</v>
      </c>
    </row>
    <row r="2921" spans="1:15" ht="22.5">
      <c r="A2921" s="52" t="s">
        <v>613</v>
      </c>
      <c r="B2921" s="167" t="s">
        <v>612</v>
      </c>
      <c r="C2921" s="167"/>
      <c r="D2921" s="167"/>
      <c r="E2921" s="302">
        <v>4.5</v>
      </c>
      <c r="F2921" s="302"/>
      <c r="G2921" s="302"/>
      <c r="H2921" s="302">
        <v>4.5</v>
      </c>
      <c r="I2921" s="302"/>
      <c r="J2921" s="302"/>
      <c r="K2921" s="302">
        <v>4.5</v>
      </c>
      <c r="L2921" s="302"/>
      <c r="M2921" s="302"/>
      <c r="N2921" s="302">
        <v>4.5</v>
      </c>
      <c r="O2921" s="316">
        <f t="shared" si="363"/>
        <v>18</v>
      </c>
    </row>
    <row r="2922" spans="1:15" ht="45">
      <c r="A2922" s="52" t="s">
        <v>614</v>
      </c>
      <c r="B2922" s="167" t="s">
        <v>1</v>
      </c>
      <c r="C2922" s="167"/>
      <c r="D2922" s="167"/>
      <c r="E2922" s="302">
        <v>0.25</v>
      </c>
      <c r="F2922" s="302"/>
      <c r="G2922" s="302"/>
      <c r="H2922" s="302">
        <v>0.25</v>
      </c>
      <c r="I2922" s="302"/>
      <c r="J2922" s="302"/>
      <c r="K2922" s="302">
        <v>0.2</v>
      </c>
      <c r="L2922" s="302"/>
      <c r="M2922" s="302"/>
      <c r="N2922" s="302">
        <v>0.2</v>
      </c>
      <c r="O2922" s="316">
        <f t="shared" si="363"/>
        <v>0.8999999999999999</v>
      </c>
    </row>
    <row r="2923" spans="1:15" ht="56.25">
      <c r="A2923" s="52" t="s">
        <v>615</v>
      </c>
      <c r="B2923" s="167" t="s">
        <v>1</v>
      </c>
      <c r="C2923" s="167"/>
      <c r="D2923" s="167"/>
      <c r="E2923" s="302"/>
      <c r="F2923" s="302"/>
      <c r="G2923" s="302"/>
      <c r="H2923" s="302">
        <v>3</v>
      </c>
      <c r="I2923" s="302"/>
      <c r="J2923" s="302"/>
      <c r="K2923" s="302"/>
      <c r="L2923" s="302"/>
      <c r="M2923" s="302"/>
      <c r="N2923" s="302">
        <v>4</v>
      </c>
      <c r="O2923" s="316">
        <f t="shared" si="363"/>
        <v>7</v>
      </c>
    </row>
    <row r="2924" spans="1:15" ht="21.75">
      <c r="A2924" s="331" t="s">
        <v>616</v>
      </c>
      <c r="B2924" s="280" t="s">
        <v>1</v>
      </c>
      <c r="C2924" s="282"/>
      <c r="D2924" s="282"/>
      <c r="E2924" s="316">
        <f>SUM(E2913:E2923)</f>
        <v>36.925000000000004</v>
      </c>
      <c r="F2924" s="316"/>
      <c r="G2924" s="316"/>
      <c r="H2924" s="316">
        <f>SUM(H2913:H2923)</f>
        <v>39.525000000000006</v>
      </c>
      <c r="I2924" s="316"/>
      <c r="J2924" s="316"/>
      <c r="K2924" s="316">
        <f>SUM(K2913:K2923)</f>
        <v>36.87500000000001</v>
      </c>
      <c r="L2924" s="316"/>
      <c r="M2924" s="316"/>
      <c r="N2924" s="316">
        <f>SUM(N2913:N2923)</f>
        <v>40.478</v>
      </c>
      <c r="O2924" s="316">
        <f>SUM(O2913:O2923)</f>
        <v>153.803</v>
      </c>
    </row>
    <row r="2925" spans="1:15" ht="12.75">
      <c r="A2925" s="158"/>
      <c r="B2925" s="158"/>
      <c r="C2925" s="158"/>
      <c r="D2925" s="158"/>
      <c r="E2925" s="158"/>
      <c r="F2925" s="158"/>
      <c r="G2925" s="158"/>
      <c r="H2925" s="158"/>
      <c r="I2925" s="158"/>
      <c r="J2925" s="158"/>
      <c r="K2925" s="158"/>
      <c r="L2925" s="158"/>
      <c r="M2925" s="158"/>
      <c r="N2925" s="158"/>
      <c r="O2925" s="158"/>
    </row>
    <row r="2926" spans="1:15" ht="12.75">
      <c r="A2926" s="355" t="s">
        <v>617</v>
      </c>
      <c r="B2926" s="356"/>
      <c r="C2926" s="357"/>
      <c r="D2926" s="158"/>
      <c r="E2926" s="316">
        <f>E2904+E2911+E2924</f>
        <v>560.8775149999999</v>
      </c>
      <c r="F2926" s="341"/>
      <c r="G2926" s="341"/>
      <c r="H2926" s="316">
        <f>H2904+H2911+H2924</f>
        <v>421.647101</v>
      </c>
      <c r="I2926" s="341"/>
      <c r="J2926" s="341"/>
      <c r="K2926" s="316">
        <f>K2904+K2911+K2924</f>
        <v>365.331864</v>
      </c>
      <c r="L2926" s="341"/>
      <c r="M2926" s="341"/>
      <c r="N2926" s="316">
        <f>N2904+N2911+N2924</f>
        <v>552.93799</v>
      </c>
      <c r="O2926" s="316">
        <f>O2904+O2911+O2924</f>
        <v>1900.7944699999998</v>
      </c>
    </row>
    <row r="2927" spans="1:15" ht="12.75">
      <c r="A2927" s="342"/>
      <c r="B2927" s="342"/>
      <c r="C2927" s="342"/>
      <c r="D2927" s="334"/>
      <c r="E2927" s="343"/>
      <c r="F2927" s="345"/>
      <c r="G2927" s="345"/>
      <c r="H2927" s="343"/>
      <c r="I2927" s="345"/>
      <c r="J2927" s="345"/>
      <c r="K2927" s="343"/>
      <c r="L2927" s="345"/>
      <c r="M2927" s="345"/>
      <c r="N2927" s="343"/>
      <c r="O2927" s="343"/>
    </row>
    <row r="2928" spans="1:15" ht="12.75">
      <c r="A2928" s="342"/>
      <c r="B2928" s="342"/>
      <c r="C2928" s="342"/>
      <c r="D2928" s="334"/>
      <c r="E2928" s="343"/>
      <c r="F2928" s="345"/>
      <c r="G2928" s="345"/>
      <c r="H2928" s="343"/>
      <c r="I2928" s="345"/>
      <c r="J2928" s="345"/>
      <c r="K2928" s="343"/>
      <c r="L2928" s="345"/>
      <c r="M2928" s="345"/>
      <c r="N2928" s="343"/>
      <c r="O2928" s="343"/>
    </row>
    <row r="2929" spans="1:15" ht="12.75">
      <c r="A2929" s="342"/>
      <c r="B2929" s="342"/>
      <c r="C2929" s="342"/>
      <c r="D2929" s="334"/>
      <c r="E2929" s="343"/>
      <c r="F2929" s="345"/>
      <c r="G2929" s="345"/>
      <c r="H2929" s="343"/>
      <c r="I2929" s="345"/>
      <c r="J2929" s="345"/>
      <c r="K2929" s="343"/>
      <c r="L2929" s="345"/>
      <c r="M2929" s="345"/>
      <c r="N2929" s="343"/>
      <c r="O2929" s="343"/>
    </row>
    <row r="2930" spans="1:15" ht="12.75">
      <c r="A2930" s="342"/>
      <c r="B2930" s="342"/>
      <c r="C2930" s="342"/>
      <c r="D2930" s="334"/>
      <c r="E2930" s="343"/>
      <c r="F2930" s="345"/>
      <c r="G2930" s="345"/>
      <c r="H2930" s="343"/>
      <c r="I2930" s="345"/>
      <c r="J2930" s="345"/>
      <c r="K2930" s="343"/>
      <c r="L2930" s="345"/>
      <c r="M2930" s="345"/>
      <c r="N2930" s="343"/>
      <c r="O2930" s="343"/>
    </row>
    <row r="2931" spans="1:15" ht="12.75">
      <c r="A2931" s="346"/>
      <c r="B2931" s="334"/>
      <c r="C2931" s="334"/>
      <c r="D2931" s="334"/>
      <c r="E2931" s="343"/>
      <c r="F2931" s="345"/>
      <c r="G2931" s="345"/>
      <c r="H2931" s="343"/>
      <c r="I2931" s="345"/>
      <c r="J2931" s="345"/>
      <c r="K2931" s="343"/>
      <c r="L2931" s="345"/>
      <c r="M2931" s="345"/>
      <c r="N2931" s="343"/>
      <c r="O2931" s="343"/>
    </row>
    <row r="2932" spans="1:15" ht="12.75">
      <c r="A2932" s="373" t="s">
        <v>697</v>
      </c>
      <c r="B2932" s="373"/>
      <c r="C2932" s="373"/>
      <c r="D2932" s="373"/>
      <c r="E2932" s="373"/>
      <c r="F2932" s="373"/>
      <c r="G2932" s="373"/>
      <c r="H2932" s="373"/>
      <c r="I2932" s="373"/>
      <c r="J2932" s="373"/>
      <c r="K2932" s="373"/>
      <c r="L2932" s="373"/>
      <c r="M2932" s="373"/>
      <c r="N2932" s="373"/>
      <c r="O2932" s="373"/>
    </row>
    <row r="2933" spans="1:15" ht="12.75">
      <c r="A2933" s="340"/>
      <c r="B2933" s="340"/>
      <c r="C2933" s="340"/>
      <c r="D2933" s="340"/>
      <c r="E2933" s="340"/>
      <c r="F2933" s="340"/>
      <c r="G2933" s="340"/>
      <c r="H2933" s="340"/>
      <c r="I2933" s="340"/>
      <c r="J2933" s="340"/>
      <c r="K2933" s="340"/>
      <c r="L2933" s="340"/>
      <c r="M2933" s="340"/>
      <c r="N2933" s="340"/>
      <c r="O2933" s="340"/>
    </row>
    <row r="2934" spans="1:15" ht="52.5">
      <c r="A2934" s="276" t="s">
        <v>43</v>
      </c>
      <c r="B2934" s="276" t="s">
        <v>44</v>
      </c>
      <c r="C2934" s="367" t="s">
        <v>45</v>
      </c>
      <c r="D2934" s="368"/>
      <c r="E2934" s="368"/>
      <c r="F2934" s="368"/>
      <c r="G2934" s="368"/>
      <c r="H2934" s="368"/>
      <c r="I2934" s="368"/>
      <c r="J2934" s="368"/>
      <c r="K2934" s="368"/>
      <c r="L2934" s="368"/>
      <c r="M2934" s="368"/>
      <c r="N2934" s="369"/>
      <c r="O2934" s="130" t="s">
        <v>46</v>
      </c>
    </row>
    <row r="2935" spans="1:15" ht="12.75">
      <c r="A2935" s="277"/>
      <c r="B2935" s="277"/>
      <c r="C2935" s="367" t="s">
        <v>47</v>
      </c>
      <c r="D2935" s="368"/>
      <c r="E2935" s="368"/>
      <c r="F2935" s="367" t="s">
        <v>48</v>
      </c>
      <c r="G2935" s="368"/>
      <c r="H2935" s="368"/>
      <c r="I2935" s="367" t="s">
        <v>49</v>
      </c>
      <c r="J2935" s="368"/>
      <c r="K2935" s="368"/>
      <c r="L2935" s="367" t="s">
        <v>50</v>
      </c>
      <c r="M2935" s="368"/>
      <c r="N2935" s="369"/>
      <c r="O2935" s="130"/>
    </row>
    <row r="2936" spans="1:15" ht="21">
      <c r="A2936" s="278"/>
      <c r="B2936" s="278"/>
      <c r="C2936" s="277" t="s">
        <v>51</v>
      </c>
      <c r="D2936" s="277" t="s">
        <v>52</v>
      </c>
      <c r="E2936" s="277" t="s">
        <v>53</v>
      </c>
      <c r="F2936" s="277" t="s">
        <v>51</v>
      </c>
      <c r="G2936" s="277" t="s">
        <v>54</v>
      </c>
      <c r="H2936" s="277" t="s">
        <v>53</v>
      </c>
      <c r="I2936" s="277" t="s">
        <v>51</v>
      </c>
      <c r="J2936" s="277" t="s">
        <v>54</v>
      </c>
      <c r="K2936" s="277" t="s">
        <v>53</v>
      </c>
      <c r="L2936" s="130" t="s">
        <v>51</v>
      </c>
      <c r="M2936" s="130" t="s">
        <v>54</v>
      </c>
      <c r="N2936" s="130" t="s">
        <v>53</v>
      </c>
      <c r="O2936" s="132"/>
    </row>
    <row r="2937" spans="1:15" ht="12.75">
      <c r="A2937" s="359" t="s">
        <v>55</v>
      </c>
      <c r="B2937" s="360"/>
      <c r="C2937" s="360"/>
      <c r="D2937" s="360"/>
      <c r="E2937" s="360"/>
      <c r="F2937" s="360"/>
      <c r="G2937" s="360"/>
      <c r="H2937" s="360"/>
      <c r="I2937" s="360"/>
      <c r="J2937" s="360"/>
      <c r="K2937" s="360"/>
      <c r="L2937" s="360"/>
      <c r="M2937" s="360"/>
      <c r="N2937" s="360"/>
      <c r="O2937" s="361"/>
    </row>
    <row r="2938" spans="1:15" ht="12.75">
      <c r="A2938" s="349" t="s">
        <v>56</v>
      </c>
      <c r="B2938" s="350"/>
      <c r="C2938" s="350"/>
      <c r="D2938" s="350"/>
      <c r="E2938" s="350"/>
      <c r="F2938" s="350"/>
      <c r="G2938" s="350"/>
      <c r="H2938" s="350"/>
      <c r="I2938" s="350"/>
      <c r="J2938" s="350"/>
      <c r="K2938" s="350"/>
      <c r="L2938" s="350"/>
      <c r="M2938" s="350"/>
      <c r="N2938" s="350"/>
      <c r="O2938" s="351"/>
    </row>
    <row r="2939" spans="1:15" ht="12.75">
      <c r="A2939" s="279"/>
      <c r="B2939" s="280"/>
      <c r="C2939" s="104"/>
      <c r="D2939" s="104"/>
      <c r="E2939" s="281"/>
      <c r="F2939" s="104"/>
      <c r="G2939" s="104"/>
      <c r="H2939" s="282"/>
      <c r="I2939" s="158"/>
      <c r="J2939" s="158"/>
      <c r="K2939" s="282"/>
      <c r="L2939" s="283"/>
      <c r="M2939" s="283"/>
      <c r="N2939" s="284"/>
      <c r="O2939" s="284"/>
    </row>
    <row r="2940" spans="1:15" ht="12.75">
      <c r="A2940" s="285" t="s">
        <v>545</v>
      </c>
      <c r="B2940" s="285"/>
      <c r="C2940" s="157"/>
      <c r="D2940" s="157"/>
      <c r="E2940" s="286">
        <v>165</v>
      </c>
      <c r="F2940" s="157"/>
      <c r="G2940" s="157"/>
      <c r="H2940" s="286">
        <v>165</v>
      </c>
      <c r="I2940" s="157"/>
      <c r="J2940" s="157"/>
      <c r="K2940" s="286">
        <v>170</v>
      </c>
      <c r="L2940" s="287"/>
      <c r="M2940" s="287"/>
      <c r="N2940" s="286">
        <v>180</v>
      </c>
      <c r="O2940" s="288">
        <f>SUM(E2940,H2940,K2940,N2940)</f>
        <v>680</v>
      </c>
    </row>
    <row r="2941" spans="1:15" ht="12.75">
      <c r="A2941" s="285"/>
      <c r="B2941" s="285"/>
      <c r="C2941" s="157"/>
      <c r="D2941" s="157"/>
      <c r="E2941" s="286"/>
      <c r="F2941" s="157"/>
      <c r="G2941" s="157"/>
      <c r="H2941" s="286"/>
      <c r="I2941" s="157"/>
      <c r="J2941" s="157"/>
      <c r="K2941" s="286"/>
      <c r="L2941" s="289"/>
      <c r="M2941" s="289"/>
      <c r="N2941" s="286"/>
      <c r="O2941" s="332"/>
    </row>
    <row r="2942" spans="1:15" ht="22.5">
      <c r="A2942" s="290" t="s">
        <v>57</v>
      </c>
      <c r="B2942" s="291" t="s">
        <v>58</v>
      </c>
      <c r="C2942" s="159">
        <v>350</v>
      </c>
      <c r="D2942" s="159">
        <v>170</v>
      </c>
      <c r="E2942" s="292">
        <f>(C2942*D2942)/1000</f>
        <v>59.5</v>
      </c>
      <c r="F2942" s="159">
        <v>345</v>
      </c>
      <c r="G2942" s="159">
        <v>170</v>
      </c>
      <c r="H2942" s="292">
        <f>(F2942*G2942)/1000</f>
        <v>58.65</v>
      </c>
      <c r="I2942" s="159">
        <v>350</v>
      </c>
      <c r="J2942" s="159">
        <v>170</v>
      </c>
      <c r="K2942" s="292">
        <f>(I2942*J2942)/1000</f>
        <v>59.5</v>
      </c>
      <c r="L2942" s="293">
        <v>340</v>
      </c>
      <c r="M2942" s="293">
        <v>170</v>
      </c>
      <c r="N2942" s="292">
        <f>(L2942*M2942)/1000</f>
        <v>57.8</v>
      </c>
      <c r="O2942" s="288">
        <f>SUM(E2942,H2942,K2942,N2942)</f>
        <v>235.45</v>
      </c>
    </row>
    <row r="2943" spans="1:15" ht="12.75">
      <c r="A2943" s="290"/>
      <c r="B2943" s="291"/>
      <c r="C2943" s="159"/>
      <c r="D2943" s="159"/>
      <c r="E2943" s="281"/>
      <c r="F2943" s="159"/>
      <c r="G2943" s="159"/>
      <c r="H2943" s="281"/>
      <c r="I2943" s="159"/>
      <c r="J2943" s="159"/>
      <c r="K2943" s="281"/>
      <c r="L2943" s="293"/>
      <c r="M2943" s="293"/>
      <c r="N2943" s="281"/>
      <c r="O2943" s="288"/>
    </row>
    <row r="2944" spans="1:15" ht="12.75">
      <c r="A2944" s="279" t="s">
        <v>546</v>
      </c>
      <c r="B2944" s="291" t="s">
        <v>58</v>
      </c>
      <c r="C2944" s="158">
        <v>100</v>
      </c>
      <c r="D2944" s="158">
        <v>34</v>
      </c>
      <c r="E2944" s="292">
        <f aca="true" t="shared" si="364" ref="E2944:E2952">(C2944*D2944)/1000</f>
        <v>3.4</v>
      </c>
      <c r="F2944" s="158">
        <v>100</v>
      </c>
      <c r="G2944" s="158">
        <v>30</v>
      </c>
      <c r="H2944" s="292">
        <f aca="true" t="shared" si="365" ref="H2944:H2952">(F2944*G2944)/1000</f>
        <v>3</v>
      </c>
      <c r="I2944" s="158">
        <v>150</v>
      </c>
      <c r="J2944" s="158">
        <v>20</v>
      </c>
      <c r="K2944" s="292">
        <f aca="true" t="shared" si="366" ref="K2944:K2952">(I2944*J2944)/1000</f>
        <v>3</v>
      </c>
      <c r="L2944" s="158">
        <v>100</v>
      </c>
      <c r="M2944" s="158">
        <v>25</v>
      </c>
      <c r="N2944" s="292">
        <f aca="true" t="shared" si="367" ref="N2944:N2952">(L2944*M2944)/1000</f>
        <v>2.5</v>
      </c>
      <c r="O2944" s="288">
        <f>SUM(C2944:N2944)</f>
        <v>570.9</v>
      </c>
    </row>
    <row r="2945" spans="1:15" ht="12.75">
      <c r="A2945" s="279" t="s">
        <v>547</v>
      </c>
      <c r="B2945" s="291" t="s">
        <v>58</v>
      </c>
      <c r="C2945" s="158">
        <v>50</v>
      </c>
      <c r="D2945" s="158">
        <v>40</v>
      </c>
      <c r="E2945" s="292">
        <f t="shared" si="364"/>
        <v>2</v>
      </c>
      <c r="F2945" s="158">
        <v>50</v>
      </c>
      <c r="G2945" s="158">
        <v>30</v>
      </c>
      <c r="H2945" s="292">
        <f t="shared" si="365"/>
        <v>1.5</v>
      </c>
      <c r="I2945" s="158">
        <v>100</v>
      </c>
      <c r="J2945" s="158">
        <v>25</v>
      </c>
      <c r="K2945" s="292">
        <f t="shared" si="366"/>
        <v>2.5</v>
      </c>
      <c r="L2945" s="158">
        <v>100</v>
      </c>
      <c r="M2945" s="158">
        <v>27</v>
      </c>
      <c r="N2945" s="292">
        <f t="shared" si="367"/>
        <v>2.7</v>
      </c>
      <c r="O2945" s="288">
        <f aca="true" t="shared" si="368" ref="O2945:O2952">SUM(E2945,H2945,K2945,N2945)</f>
        <v>8.7</v>
      </c>
    </row>
    <row r="2946" spans="1:15" ht="12.75">
      <c r="A2946" s="279" t="s">
        <v>548</v>
      </c>
      <c r="B2946" s="291" t="s">
        <v>58</v>
      </c>
      <c r="C2946" s="158"/>
      <c r="D2946" s="158"/>
      <c r="E2946" s="292">
        <f t="shared" si="364"/>
        <v>0</v>
      </c>
      <c r="F2946" s="158"/>
      <c r="G2946" s="158"/>
      <c r="H2946" s="292">
        <f t="shared" si="365"/>
        <v>0</v>
      </c>
      <c r="I2946" s="158">
        <v>150</v>
      </c>
      <c r="J2946" s="158">
        <v>20</v>
      </c>
      <c r="K2946" s="292">
        <f t="shared" si="366"/>
        <v>3</v>
      </c>
      <c r="L2946" s="158">
        <v>100</v>
      </c>
      <c r="M2946" s="158">
        <v>20</v>
      </c>
      <c r="N2946" s="292">
        <f t="shared" si="367"/>
        <v>2</v>
      </c>
      <c r="O2946" s="288">
        <f t="shared" si="368"/>
        <v>5</v>
      </c>
    </row>
    <row r="2947" spans="1:15" ht="12.75">
      <c r="A2947" s="279" t="s">
        <v>549</v>
      </c>
      <c r="B2947" s="291" t="s">
        <v>58</v>
      </c>
      <c r="C2947" s="158">
        <v>50</v>
      </c>
      <c r="D2947" s="158">
        <v>30</v>
      </c>
      <c r="E2947" s="292">
        <f t="shared" si="364"/>
        <v>1.5</v>
      </c>
      <c r="F2947" s="158">
        <v>100</v>
      </c>
      <c r="G2947" s="158">
        <v>25</v>
      </c>
      <c r="H2947" s="292">
        <f t="shared" si="365"/>
        <v>2.5</v>
      </c>
      <c r="I2947" s="158">
        <v>50</v>
      </c>
      <c r="J2947" s="158">
        <v>15</v>
      </c>
      <c r="K2947" s="292">
        <f t="shared" si="366"/>
        <v>0.75</v>
      </c>
      <c r="L2947" s="158">
        <v>100</v>
      </c>
      <c r="M2947" s="158">
        <v>25</v>
      </c>
      <c r="N2947" s="292">
        <f t="shared" si="367"/>
        <v>2.5</v>
      </c>
      <c r="O2947" s="288">
        <f t="shared" si="368"/>
        <v>7.25</v>
      </c>
    </row>
    <row r="2948" spans="1:15" ht="12.75">
      <c r="A2948" s="279" t="s">
        <v>550</v>
      </c>
      <c r="B2948" s="291" t="s">
        <v>58</v>
      </c>
      <c r="C2948" s="158"/>
      <c r="D2948" s="158"/>
      <c r="E2948" s="292">
        <f t="shared" si="364"/>
        <v>0</v>
      </c>
      <c r="F2948" s="158"/>
      <c r="G2948" s="158"/>
      <c r="H2948" s="292">
        <f t="shared" si="365"/>
        <v>0</v>
      </c>
      <c r="I2948" s="158">
        <v>400</v>
      </c>
      <c r="J2948" s="158">
        <v>25</v>
      </c>
      <c r="K2948" s="292">
        <f t="shared" si="366"/>
        <v>10</v>
      </c>
      <c r="L2948" s="158">
        <v>800</v>
      </c>
      <c r="M2948" s="158">
        <v>25</v>
      </c>
      <c r="N2948" s="292">
        <f t="shared" si="367"/>
        <v>20</v>
      </c>
      <c r="O2948" s="288">
        <f t="shared" si="368"/>
        <v>30</v>
      </c>
    </row>
    <row r="2949" spans="1:15" ht="12.75">
      <c r="A2949" s="279" t="s">
        <v>551</v>
      </c>
      <c r="B2949" s="291" t="s">
        <v>58</v>
      </c>
      <c r="C2949" s="158">
        <v>5</v>
      </c>
      <c r="D2949" s="158">
        <v>100</v>
      </c>
      <c r="E2949" s="292">
        <f t="shared" si="364"/>
        <v>0.5</v>
      </c>
      <c r="F2949" s="158">
        <v>10</v>
      </c>
      <c r="G2949" s="158">
        <v>100</v>
      </c>
      <c r="H2949" s="292">
        <f t="shared" si="365"/>
        <v>1</v>
      </c>
      <c r="I2949" s="158">
        <v>25</v>
      </c>
      <c r="J2949" s="158">
        <v>50</v>
      </c>
      <c r="K2949" s="292">
        <f t="shared" si="366"/>
        <v>1.25</v>
      </c>
      <c r="L2949" s="158">
        <v>10</v>
      </c>
      <c r="M2949" s="158">
        <v>100</v>
      </c>
      <c r="N2949" s="292">
        <f t="shared" si="367"/>
        <v>1</v>
      </c>
      <c r="O2949" s="288">
        <f t="shared" si="368"/>
        <v>3.75</v>
      </c>
    </row>
    <row r="2950" spans="1:15" ht="12.75">
      <c r="A2950" s="279" t="s">
        <v>552</v>
      </c>
      <c r="B2950" s="291" t="s">
        <v>58</v>
      </c>
      <c r="C2950" s="158">
        <v>5</v>
      </c>
      <c r="D2950" s="158">
        <v>100</v>
      </c>
      <c r="E2950" s="292">
        <f t="shared" si="364"/>
        <v>0.5</v>
      </c>
      <c r="F2950" s="158">
        <v>10</v>
      </c>
      <c r="G2950" s="158">
        <v>100</v>
      </c>
      <c r="H2950" s="292">
        <f t="shared" si="365"/>
        <v>1</v>
      </c>
      <c r="I2950" s="158">
        <v>20</v>
      </c>
      <c r="J2950" s="158">
        <v>50</v>
      </c>
      <c r="K2950" s="292">
        <f t="shared" si="366"/>
        <v>1</v>
      </c>
      <c r="L2950" s="158">
        <v>10</v>
      </c>
      <c r="M2950" s="158">
        <v>100</v>
      </c>
      <c r="N2950" s="292">
        <f t="shared" si="367"/>
        <v>1</v>
      </c>
      <c r="O2950" s="288">
        <f t="shared" si="368"/>
        <v>3.5</v>
      </c>
    </row>
    <row r="2951" spans="1:15" ht="12.75">
      <c r="A2951" s="279" t="s">
        <v>693</v>
      </c>
      <c r="B2951" s="291" t="s">
        <v>58</v>
      </c>
      <c r="C2951" s="158">
        <v>2</v>
      </c>
      <c r="D2951" s="158">
        <v>180</v>
      </c>
      <c r="E2951" s="292">
        <f t="shared" si="364"/>
        <v>0.36</v>
      </c>
      <c r="F2951" s="158"/>
      <c r="G2951" s="158"/>
      <c r="H2951" s="292">
        <f t="shared" si="365"/>
        <v>0</v>
      </c>
      <c r="I2951" s="158"/>
      <c r="J2951" s="158"/>
      <c r="K2951" s="292">
        <f t="shared" si="366"/>
        <v>0</v>
      </c>
      <c r="L2951" s="158">
        <v>2</v>
      </c>
      <c r="M2951" s="158">
        <v>200</v>
      </c>
      <c r="N2951" s="292">
        <f t="shared" si="367"/>
        <v>0.4</v>
      </c>
      <c r="O2951" s="288">
        <f t="shared" si="368"/>
        <v>0.76</v>
      </c>
    </row>
    <row r="2952" spans="1:15" ht="12.75">
      <c r="A2952" s="279" t="s">
        <v>698</v>
      </c>
      <c r="B2952" s="291" t="s">
        <v>58</v>
      </c>
      <c r="C2952" s="158"/>
      <c r="D2952" s="158"/>
      <c r="E2952" s="292">
        <f t="shared" si="364"/>
        <v>0</v>
      </c>
      <c r="F2952" s="158">
        <v>3</v>
      </c>
      <c r="G2952" s="158">
        <v>50</v>
      </c>
      <c r="H2952" s="292">
        <f t="shared" si="365"/>
        <v>0.15</v>
      </c>
      <c r="I2952" s="158">
        <v>4</v>
      </c>
      <c r="J2952" s="158">
        <v>50</v>
      </c>
      <c r="K2952" s="292">
        <f t="shared" si="366"/>
        <v>0.2</v>
      </c>
      <c r="L2952" s="158">
        <v>2</v>
      </c>
      <c r="M2952" s="158">
        <v>200</v>
      </c>
      <c r="N2952" s="292">
        <f t="shared" si="367"/>
        <v>0.4</v>
      </c>
      <c r="O2952" s="288">
        <f t="shared" si="368"/>
        <v>0.75</v>
      </c>
    </row>
    <row r="2953" spans="1:15" ht="12.75">
      <c r="A2953" s="279"/>
      <c r="B2953" s="291"/>
      <c r="C2953" s="16"/>
      <c r="D2953" s="16"/>
      <c r="E2953" s="281"/>
      <c r="F2953" s="16"/>
      <c r="G2953" s="16"/>
      <c r="H2953" s="281"/>
      <c r="I2953" s="16"/>
      <c r="J2953" s="16"/>
      <c r="K2953" s="281"/>
      <c r="L2953" s="16"/>
      <c r="M2953" s="16"/>
      <c r="N2953" s="292"/>
      <c r="O2953" s="288"/>
    </row>
    <row r="2954" spans="1:15" ht="12.75">
      <c r="A2954" s="285" t="s">
        <v>553</v>
      </c>
      <c r="B2954" s="157"/>
      <c r="C2954" s="157"/>
      <c r="D2954" s="157"/>
      <c r="E2954" s="286">
        <f>SUM(E2944:E2952)</f>
        <v>8.26</v>
      </c>
      <c r="F2954" s="157"/>
      <c r="G2954" s="157"/>
      <c r="H2954" s="286">
        <f>SUM(H2944:H2952)</f>
        <v>9.15</v>
      </c>
      <c r="I2954" s="157"/>
      <c r="J2954" s="157"/>
      <c r="K2954" s="286">
        <f>SUM(K2944:K2952)</f>
        <v>21.7</v>
      </c>
      <c r="L2954" s="157"/>
      <c r="M2954" s="157"/>
      <c r="N2954" s="286">
        <f>SUM(N2944:N2952)</f>
        <v>32.5</v>
      </c>
      <c r="O2954" s="288">
        <f>SUM(E2954,H2954,K2954,N2954)</f>
        <v>71.61</v>
      </c>
    </row>
    <row r="2955" spans="1:15" ht="12.75">
      <c r="A2955" s="285"/>
      <c r="B2955" s="157"/>
      <c r="C2955" s="157"/>
      <c r="D2955" s="157"/>
      <c r="E2955" s="285"/>
      <c r="F2955" s="157"/>
      <c r="G2955" s="157"/>
      <c r="H2955" s="285"/>
      <c r="I2955" s="157"/>
      <c r="J2955" s="157"/>
      <c r="K2955" s="285"/>
      <c r="L2955" s="157"/>
      <c r="M2955" s="157"/>
      <c r="N2955" s="285"/>
      <c r="O2955" s="294"/>
    </row>
    <row r="2956" spans="1:15" ht="12.75">
      <c r="A2956" s="296" t="s">
        <v>59</v>
      </c>
      <c r="B2956" s="167" t="s">
        <v>169</v>
      </c>
      <c r="C2956" s="297">
        <v>2050</v>
      </c>
      <c r="D2956" s="297">
        <v>20</v>
      </c>
      <c r="E2956" s="292">
        <f>(C2956*D2956)/1000</f>
        <v>41</v>
      </c>
      <c r="F2956" s="297">
        <v>2000</v>
      </c>
      <c r="G2956" s="297">
        <v>20</v>
      </c>
      <c r="H2956" s="292">
        <f>(F2956*G2956)/1000</f>
        <v>40</v>
      </c>
      <c r="I2956" s="297">
        <v>2100</v>
      </c>
      <c r="J2956" s="297">
        <v>20</v>
      </c>
      <c r="K2956" s="292">
        <f>(I2956*J2956)/1000</f>
        <v>42</v>
      </c>
      <c r="L2956" s="298">
        <v>2310</v>
      </c>
      <c r="M2956" s="299">
        <v>20</v>
      </c>
      <c r="N2956" s="292">
        <f>(L2956*M2956)/1000</f>
        <v>46.2</v>
      </c>
      <c r="O2956" s="288">
        <f>SUM(E2956,H2956,K2956,N2956)</f>
        <v>169.2</v>
      </c>
    </row>
    <row r="2957" spans="1:15" ht="12.75">
      <c r="A2957" s="296"/>
      <c r="B2957" s="167"/>
      <c r="C2957" s="52"/>
      <c r="D2957" s="52"/>
      <c r="E2957" s="281"/>
      <c r="F2957" s="52"/>
      <c r="G2957" s="52"/>
      <c r="H2957" s="281"/>
      <c r="I2957" s="52"/>
      <c r="J2957" s="52"/>
      <c r="K2957" s="281"/>
      <c r="L2957" s="155"/>
      <c r="M2957" s="155"/>
      <c r="N2957" s="300"/>
      <c r="O2957" s="301"/>
    </row>
    <row r="2958" spans="1:15" ht="21">
      <c r="A2958" s="167" t="s">
        <v>60</v>
      </c>
      <c r="B2958" s="167"/>
      <c r="C2958" s="52"/>
      <c r="D2958" s="52"/>
      <c r="E2958" s="302">
        <v>2.5</v>
      </c>
      <c r="F2958" s="303"/>
      <c r="G2958" s="303"/>
      <c r="H2958" s="302">
        <v>2.5</v>
      </c>
      <c r="I2958" s="303"/>
      <c r="J2958" s="303"/>
      <c r="K2958" s="302">
        <v>2.5</v>
      </c>
      <c r="L2958" s="304"/>
      <c r="M2958" s="304"/>
      <c r="N2958" s="304">
        <v>1</v>
      </c>
      <c r="O2958" s="305">
        <f>SUM(E2958,H2958,K2958,N2958)</f>
        <v>8.5</v>
      </c>
    </row>
    <row r="2959" spans="1:15" ht="12.75">
      <c r="A2959" s="362" t="s">
        <v>61</v>
      </c>
      <c r="B2959" s="363"/>
      <c r="C2959" s="363"/>
      <c r="D2959" s="364"/>
      <c r="E2959" s="158"/>
      <c r="F2959" s="158"/>
      <c r="G2959" s="158"/>
      <c r="H2959" s="158"/>
      <c r="I2959" s="158"/>
      <c r="J2959" s="158"/>
      <c r="K2959" s="158"/>
      <c r="L2959" s="158"/>
      <c r="M2959" s="158"/>
      <c r="N2959" s="158"/>
      <c r="O2959" s="158"/>
    </row>
    <row r="2960" spans="1:15" ht="22.5">
      <c r="A2960" s="52" t="s">
        <v>62</v>
      </c>
      <c r="B2960" s="167" t="s">
        <v>63</v>
      </c>
      <c r="C2960" s="297">
        <v>19.11</v>
      </c>
      <c r="D2960" s="297">
        <v>4.38</v>
      </c>
      <c r="E2960" s="302">
        <f>C2960*D2960</f>
        <v>83.70179999999999</v>
      </c>
      <c r="F2960" s="297">
        <v>12.77</v>
      </c>
      <c r="G2960" s="297">
        <v>4.38</v>
      </c>
      <c r="H2960" s="302">
        <f>F2960*G2960</f>
        <v>55.932599999999994</v>
      </c>
      <c r="I2960" s="297">
        <v>7.62</v>
      </c>
      <c r="J2960" s="297">
        <v>4.39</v>
      </c>
      <c r="K2960" s="302">
        <f>I2960*J2960</f>
        <v>33.4518</v>
      </c>
      <c r="L2960" s="307">
        <v>24.26</v>
      </c>
      <c r="M2960" s="303">
        <v>4.37</v>
      </c>
      <c r="N2960" s="302">
        <f>L2960*M2960</f>
        <v>106.01620000000001</v>
      </c>
      <c r="O2960" s="308">
        <f>E2960+H2960+K2960+N2960</f>
        <v>279.1024</v>
      </c>
    </row>
    <row r="2961" spans="1:15" ht="22.5">
      <c r="A2961" s="52" t="s">
        <v>64</v>
      </c>
      <c r="B2961" s="167" t="s">
        <v>65</v>
      </c>
      <c r="C2961" s="297">
        <v>271.74</v>
      </c>
      <c r="D2961" s="297">
        <v>2.222</v>
      </c>
      <c r="E2961" s="302">
        <f>C2961*D2961</f>
        <v>603.80628</v>
      </c>
      <c r="F2961" s="297">
        <v>51.07</v>
      </c>
      <c r="G2961" s="297">
        <v>2.222</v>
      </c>
      <c r="H2961" s="302">
        <f>F2961*G2961</f>
        <v>113.47754</v>
      </c>
      <c r="I2961" s="297"/>
      <c r="J2961" s="297"/>
      <c r="K2961" s="302">
        <f>I2961*J2961</f>
        <v>0</v>
      </c>
      <c r="L2961" s="307">
        <v>224.65</v>
      </c>
      <c r="M2961" s="303">
        <v>2.222</v>
      </c>
      <c r="N2961" s="302">
        <f>L2961*M2961</f>
        <v>499.1723</v>
      </c>
      <c r="O2961" s="308">
        <f>E2961+H2961+K2961+N2961</f>
        <v>1216.45612</v>
      </c>
    </row>
    <row r="2962" spans="1:15" ht="45">
      <c r="A2962" s="52" t="s">
        <v>66</v>
      </c>
      <c r="B2962" s="167" t="s">
        <v>65</v>
      </c>
      <c r="C2962" s="297">
        <v>7.11</v>
      </c>
      <c r="D2962" s="297">
        <v>2.22</v>
      </c>
      <c r="E2962" s="302">
        <f>C2962*D2962</f>
        <v>15.784200000000002</v>
      </c>
      <c r="F2962" s="297">
        <v>2.37</v>
      </c>
      <c r="G2962" s="297">
        <v>2.22</v>
      </c>
      <c r="H2962" s="302">
        <f>F2962*G2962</f>
        <v>5.261400000000001</v>
      </c>
      <c r="I2962" s="297"/>
      <c r="J2962" s="297"/>
      <c r="K2962" s="302">
        <f>I2962*J2962</f>
        <v>0</v>
      </c>
      <c r="L2962" s="307">
        <v>7.34</v>
      </c>
      <c r="M2962" s="303">
        <v>2.22</v>
      </c>
      <c r="N2962" s="302">
        <f>L2962*M2962</f>
        <v>16.294800000000002</v>
      </c>
      <c r="O2962" s="308">
        <f>E2962+H2962+K2962+N2962</f>
        <v>37.3404</v>
      </c>
    </row>
    <row r="2963" spans="1:15" ht="22.5">
      <c r="A2963" s="52" t="s">
        <v>67</v>
      </c>
      <c r="B2963" s="167" t="s">
        <v>32</v>
      </c>
      <c r="C2963" s="297">
        <v>364.25</v>
      </c>
      <c r="D2963" s="297">
        <v>0.03</v>
      </c>
      <c r="E2963" s="302">
        <f>C2963*D2963</f>
        <v>10.9275</v>
      </c>
      <c r="F2963" s="297">
        <v>364.25</v>
      </c>
      <c r="G2963" s="297">
        <v>0.03</v>
      </c>
      <c r="H2963" s="302">
        <f>F2963*G2963</f>
        <v>10.9275</v>
      </c>
      <c r="I2963" s="297">
        <v>364.25</v>
      </c>
      <c r="J2963" s="297">
        <v>0.03</v>
      </c>
      <c r="K2963" s="302">
        <f>I2963*J2963</f>
        <v>10.9275</v>
      </c>
      <c r="L2963" s="297">
        <v>364.25</v>
      </c>
      <c r="M2963" s="297">
        <v>0.029</v>
      </c>
      <c r="N2963" s="302">
        <f>L2963*M2963</f>
        <v>10.56325</v>
      </c>
      <c r="O2963" s="308">
        <f>E2963+H2963+K2963+N2963</f>
        <v>43.345749999999995</v>
      </c>
    </row>
    <row r="2964" spans="1:15" ht="22.5">
      <c r="A2964" s="52" t="s">
        <v>68</v>
      </c>
      <c r="B2964" s="167" t="s">
        <v>32</v>
      </c>
      <c r="C2964" s="297">
        <v>343.1</v>
      </c>
      <c r="D2964" s="297">
        <v>0.0175</v>
      </c>
      <c r="E2964" s="302">
        <f>C2964*D2964</f>
        <v>6.004250000000001</v>
      </c>
      <c r="F2964" s="297">
        <v>343.1</v>
      </c>
      <c r="G2964" s="297">
        <v>0.0173</v>
      </c>
      <c r="H2964" s="302">
        <f>F2964*G2964</f>
        <v>5.935630000000001</v>
      </c>
      <c r="I2964" s="297">
        <v>343.1</v>
      </c>
      <c r="J2964" s="297">
        <v>0.0172</v>
      </c>
      <c r="K2964" s="302">
        <f>I2964*J2964</f>
        <v>5.90132</v>
      </c>
      <c r="L2964" s="303">
        <v>343.1</v>
      </c>
      <c r="M2964" s="303">
        <v>0.017</v>
      </c>
      <c r="N2964" s="302">
        <f>L2964*M2964</f>
        <v>5.832700000000001</v>
      </c>
      <c r="O2964" s="308">
        <f>E2964+H2964+K2964+N2964</f>
        <v>23.673900000000003</v>
      </c>
    </row>
    <row r="2965" spans="1:15" ht="52.5">
      <c r="A2965" s="291" t="s">
        <v>69</v>
      </c>
      <c r="B2965" s="309" t="s">
        <v>1</v>
      </c>
      <c r="C2965" s="157"/>
      <c r="D2965" s="157"/>
      <c r="E2965" s="286">
        <f>E2960+E2961+E2962+E2963+E2964</f>
        <v>720.2240300000001</v>
      </c>
      <c r="F2965" s="286"/>
      <c r="G2965" s="286"/>
      <c r="H2965" s="286">
        <f>H2960+H2961+H2962+H2963+H2964</f>
        <v>191.53467000000003</v>
      </c>
      <c r="I2965" s="286"/>
      <c r="J2965" s="286"/>
      <c r="K2965" s="286">
        <f>K2960+K2961+K2962+K2963+K2964</f>
        <v>50.28062</v>
      </c>
      <c r="L2965" s="286"/>
      <c r="M2965" s="286"/>
      <c r="N2965" s="286">
        <f>N2960+N2961+N2962+N2963+N2964</f>
        <v>637.8792500000001</v>
      </c>
      <c r="O2965" s="286">
        <f>O2960+O2961+O2962+O2963+O2964</f>
        <v>1599.91857</v>
      </c>
    </row>
    <row r="2966" spans="1:15" ht="12.75">
      <c r="A2966" s="352" t="s">
        <v>554</v>
      </c>
      <c r="B2966" s="365"/>
      <c r="C2966" s="365"/>
      <c r="D2966" s="365"/>
      <c r="E2966" s="365"/>
      <c r="F2966" s="365"/>
      <c r="G2966" s="365"/>
      <c r="H2966" s="365"/>
      <c r="I2966" s="365"/>
      <c r="J2966" s="365"/>
      <c r="K2966" s="365"/>
      <c r="L2966" s="365"/>
      <c r="M2966" s="365"/>
      <c r="N2966" s="365"/>
      <c r="O2966" s="366"/>
    </row>
    <row r="2967" spans="1:15" ht="12.75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</row>
    <row r="2968" spans="1:15" ht="12.75">
      <c r="A2968" s="167" t="s">
        <v>70</v>
      </c>
      <c r="B2968" s="167" t="s">
        <v>32</v>
      </c>
      <c r="C2968" s="297"/>
      <c r="D2968" s="297"/>
      <c r="E2968" s="302">
        <f>C2968*D2968</f>
        <v>0</v>
      </c>
      <c r="F2968" s="297"/>
      <c r="G2968" s="297"/>
      <c r="H2968" s="302">
        <f>F2968*G2968</f>
        <v>0</v>
      </c>
      <c r="I2968" s="297"/>
      <c r="J2968" s="297"/>
      <c r="K2968" s="302">
        <f>I2968*J2968</f>
        <v>0</v>
      </c>
      <c r="L2968" s="307"/>
      <c r="M2968" s="303"/>
      <c r="N2968" s="302">
        <f>L2968*M2968</f>
        <v>0</v>
      </c>
      <c r="O2968" s="308">
        <f>E2968+H2968+K2968+N2968</f>
        <v>0</v>
      </c>
    </row>
    <row r="2969" spans="1:15" ht="12.75">
      <c r="A2969" s="167" t="s">
        <v>71</v>
      </c>
      <c r="B2969" s="167" t="s">
        <v>141</v>
      </c>
      <c r="C2969" s="297"/>
      <c r="D2969" s="297"/>
      <c r="E2969" s="302">
        <f>C2969*D2969</f>
        <v>0</v>
      </c>
      <c r="F2969" s="297"/>
      <c r="G2969" s="297"/>
      <c r="H2969" s="302">
        <f>F2969*G2969</f>
        <v>0</v>
      </c>
      <c r="I2969" s="297"/>
      <c r="J2969" s="297"/>
      <c r="K2969" s="302">
        <f>I2969*J2969</f>
        <v>0</v>
      </c>
      <c r="L2969" s="307"/>
      <c r="M2969" s="303"/>
      <c r="N2969" s="302">
        <f>L2969*M2969</f>
        <v>0</v>
      </c>
      <c r="O2969" s="308">
        <f>E2969+H2969+K2969+N2969</f>
        <v>0</v>
      </c>
    </row>
    <row r="2970" spans="1:15" ht="21">
      <c r="A2970" s="167" t="s">
        <v>557</v>
      </c>
      <c r="B2970" s="167" t="s">
        <v>169</v>
      </c>
      <c r="C2970" s="297"/>
      <c r="D2970" s="297"/>
      <c r="E2970" s="302"/>
      <c r="F2970" s="297">
        <v>5</v>
      </c>
      <c r="G2970" s="297"/>
      <c r="H2970" s="302">
        <v>0.115</v>
      </c>
      <c r="I2970" s="297">
        <v>5</v>
      </c>
      <c r="J2970" s="297"/>
      <c r="K2970" s="302">
        <v>0.115</v>
      </c>
      <c r="L2970" s="307"/>
      <c r="M2970" s="307"/>
      <c r="N2970" s="302"/>
      <c r="O2970" s="308"/>
    </row>
    <row r="2971" spans="1:15" ht="21">
      <c r="A2971" s="167" t="s">
        <v>619</v>
      </c>
      <c r="B2971" s="167"/>
      <c r="C2971" s="297"/>
      <c r="D2971" s="297"/>
      <c r="E2971" s="302">
        <f>SUM(E2968:E2970)</f>
        <v>0</v>
      </c>
      <c r="F2971" s="297"/>
      <c r="G2971" s="297"/>
      <c r="H2971" s="302">
        <f>SUM(H2968:H2970)</f>
        <v>0.115</v>
      </c>
      <c r="I2971" s="297"/>
      <c r="J2971" s="297"/>
      <c r="K2971" s="302">
        <f>SUM(K2968:K2970)</f>
        <v>0.115</v>
      </c>
      <c r="L2971" s="307"/>
      <c r="M2971" s="307"/>
      <c r="N2971" s="302">
        <f>SUM(N2968:N2970)</f>
        <v>0</v>
      </c>
      <c r="O2971" s="308">
        <f>SUM(O2968:O2970)</f>
        <v>0</v>
      </c>
    </row>
    <row r="2972" spans="1:15" ht="12.75">
      <c r="A2972" s="167"/>
      <c r="B2972" s="167"/>
      <c r="C2972" s="167"/>
      <c r="D2972" s="167"/>
      <c r="E2972" s="310"/>
      <c r="F2972" s="167"/>
      <c r="G2972" s="167"/>
      <c r="H2972" s="167"/>
      <c r="I2972" s="167"/>
      <c r="J2972" s="167"/>
      <c r="K2972" s="310"/>
      <c r="L2972" s="310"/>
      <c r="M2972" s="310"/>
      <c r="N2972" s="310"/>
      <c r="O2972" s="311"/>
    </row>
    <row r="2973" spans="1:15" ht="12.75">
      <c r="A2973" s="167" t="s">
        <v>650</v>
      </c>
      <c r="B2973" s="167" t="s">
        <v>561</v>
      </c>
      <c r="C2973" s="52"/>
      <c r="D2973" s="52"/>
      <c r="E2973" s="302"/>
      <c r="F2973" s="160"/>
      <c r="G2973" s="160"/>
      <c r="H2973" s="168">
        <v>10</v>
      </c>
      <c r="I2973" s="160"/>
      <c r="J2973" s="160"/>
      <c r="K2973" s="168">
        <v>15</v>
      </c>
      <c r="L2973" s="160"/>
      <c r="M2973" s="160"/>
      <c r="N2973" s="168"/>
      <c r="O2973" s="308">
        <f>E2973+H2973+K2973+N2973</f>
        <v>25</v>
      </c>
    </row>
    <row r="2974" spans="1:15" ht="12.75">
      <c r="A2974" s="167"/>
      <c r="B2974" s="167"/>
      <c r="C2974" s="52"/>
      <c r="D2974" s="52"/>
      <c r="E2974" s="302"/>
      <c r="F2974" s="52"/>
      <c r="G2974" s="52"/>
      <c r="H2974" s="52"/>
      <c r="I2974" s="52"/>
      <c r="J2974" s="52"/>
      <c r="K2974" s="52"/>
      <c r="L2974" s="52"/>
      <c r="M2974" s="52"/>
      <c r="N2974" s="52"/>
      <c r="O2974" s="316"/>
    </row>
    <row r="2975" spans="1:15" ht="21">
      <c r="A2975" s="167" t="s">
        <v>562</v>
      </c>
      <c r="B2975" s="167"/>
      <c r="C2975" s="167"/>
      <c r="D2975" s="167"/>
      <c r="E2975" s="310"/>
      <c r="F2975" s="167"/>
      <c r="G2975" s="167"/>
      <c r="H2975" s="310"/>
      <c r="I2975" s="167"/>
      <c r="J2975" s="167"/>
      <c r="K2975" s="310"/>
      <c r="L2975" s="310"/>
      <c r="M2975" s="310"/>
      <c r="N2975" s="310"/>
      <c r="O2975" s="157"/>
    </row>
    <row r="2976" spans="1:15" ht="12.75">
      <c r="A2976" s="52" t="s">
        <v>563</v>
      </c>
      <c r="B2976" s="167" t="s">
        <v>333</v>
      </c>
      <c r="C2976" s="297">
        <v>30</v>
      </c>
      <c r="D2976" s="297">
        <v>80</v>
      </c>
      <c r="E2976" s="292">
        <f aca="true" t="shared" si="369" ref="E2976:E2981">(C2976*D2976)/1000</f>
        <v>2.4</v>
      </c>
      <c r="F2976" s="297">
        <v>30</v>
      </c>
      <c r="G2976" s="297">
        <v>80</v>
      </c>
      <c r="H2976" s="292">
        <f aca="true" t="shared" si="370" ref="H2976:H2981">(F2976*G2976)/1000</f>
        <v>2.4</v>
      </c>
      <c r="I2976" s="297">
        <v>30</v>
      </c>
      <c r="J2976" s="297">
        <v>80</v>
      </c>
      <c r="K2976" s="292">
        <f aca="true" t="shared" si="371" ref="K2976:K2981">(I2976*J2976)/1000</f>
        <v>2.4</v>
      </c>
      <c r="L2976" s="298">
        <v>30</v>
      </c>
      <c r="M2976" s="298">
        <v>80</v>
      </c>
      <c r="N2976" s="292">
        <f aca="true" t="shared" si="372" ref="N2976:N2981">(L2976*M2976)/1000</f>
        <v>2.4</v>
      </c>
      <c r="O2976" s="308">
        <f aca="true" t="shared" si="373" ref="O2976:O2982">E2976+H2976+K2976+N2976</f>
        <v>9.6</v>
      </c>
    </row>
    <row r="2977" spans="1:15" ht="12.75">
      <c r="A2977" s="52" t="s">
        <v>565</v>
      </c>
      <c r="B2977" s="167" t="s">
        <v>333</v>
      </c>
      <c r="C2977" s="297">
        <v>1</v>
      </c>
      <c r="D2977" s="297">
        <v>100</v>
      </c>
      <c r="E2977" s="292">
        <f t="shared" si="369"/>
        <v>0.1</v>
      </c>
      <c r="F2977" s="297">
        <v>1</v>
      </c>
      <c r="G2977" s="297">
        <v>100</v>
      </c>
      <c r="H2977" s="292">
        <f t="shared" si="370"/>
        <v>0.1</v>
      </c>
      <c r="I2977" s="297">
        <v>1</v>
      </c>
      <c r="J2977" s="297">
        <v>100</v>
      </c>
      <c r="K2977" s="292">
        <f t="shared" si="371"/>
        <v>0.1</v>
      </c>
      <c r="L2977" s="298">
        <v>1</v>
      </c>
      <c r="M2977" s="298">
        <v>100</v>
      </c>
      <c r="N2977" s="292">
        <f t="shared" si="372"/>
        <v>0.1</v>
      </c>
      <c r="O2977" s="308">
        <f t="shared" si="373"/>
        <v>0.4</v>
      </c>
    </row>
    <row r="2978" spans="1:15" ht="12.75">
      <c r="A2978" s="52" t="s">
        <v>566</v>
      </c>
      <c r="B2978" s="167" t="s">
        <v>365</v>
      </c>
      <c r="C2978" s="297"/>
      <c r="D2978" s="297"/>
      <c r="E2978" s="292">
        <f t="shared" si="369"/>
        <v>0</v>
      </c>
      <c r="F2978" s="297"/>
      <c r="G2978" s="297"/>
      <c r="H2978" s="292">
        <f t="shared" si="370"/>
        <v>0</v>
      </c>
      <c r="I2978" s="297"/>
      <c r="J2978" s="297"/>
      <c r="K2978" s="292">
        <f t="shared" si="371"/>
        <v>0</v>
      </c>
      <c r="L2978" s="298"/>
      <c r="M2978" s="298"/>
      <c r="N2978" s="292">
        <f t="shared" si="372"/>
        <v>0</v>
      </c>
      <c r="O2978" s="308">
        <f t="shared" si="373"/>
        <v>0</v>
      </c>
    </row>
    <row r="2979" spans="1:15" ht="12.75">
      <c r="A2979" s="52" t="s">
        <v>567</v>
      </c>
      <c r="B2979" s="167" t="s">
        <v>333</v>
      </c>
      <c r="C2979" s="297">
        <v>20</v>
      </c>
      <c r="D2979" s="297">
        <v>5</v>
      </c>
      <c r="E2979" s="292">
        <f t="shared" si="369"/>
        <v>0.1</v>
      </c>
      <c r="F2979" s="297">
        <v>20</v>
      </c>
      <c r="G2979" s="297">
        <v>5</v>
      </c>
      <c r="H2979" s="292">
        <f t="shared" si="370"/>
        <v>0.1</v>
      </c>
      <c r="I2979" s="297">
        <v>20</v>
      </c>
      <c r="J2979" s="297">
        <v>5</v>
      </c>
      <c r="K2979" s="292">
        <f t="shared" si="371"/>
        <v>0.1</v>
      </c>
      <c r="L2979" s="298">
        <v>20</v>
      </c>
      <c r="M2979" s="298">
        <v>5</v>
      </c>
      <c r="N2979" s="292">
        <f t="shared" si="372"/>
        <v>0.1</v>
      </c>
      <c r="O2979" s="308">
        <f t="shared" si="373"/>
        <v>0.4</v>
      </c>
    </row>
    <row r="2980" spans="1:15" ht="22.5">
      <c r="A2980" s="52" t="s">
        <v>194</v>
      </c>
      <c r="B2980" s="167" t="s">
        <v>193</v>
      </c>
      <c r="C2980" s="297">
        <v>5</v>
      </c>
      <c r="D2980" s="297">
        <v>500</v>
      </c>
      <c r="E2980" s="292">
        <f t="shared" si="369"/>
        <v>2.5</v>
      </c>
      <c r="F2980" s="297">
        <v>5</v>
      </c>
      <c r="G2980" s="297">
        <v>500</v>
      </c>
      <c r="H2980" s="292">
        <f t="shared" si="370"/>
        <v>2.5</v>
      </c>
      <c r="I2980" s="297">
        <v>5</v>
      </c>
      <c r="J2980" s="297">
        <v>500</v>
      </c>
      <c r="K2980" s="292">
        <f t="shared" si="371"/>
        <v>2.5</v>
      </c>
      <c r="L2980" s="298">
        <v>5</v>
      </c>
      <c r="M2980" s="298">
        <v>500</v>
      </c>
      <c r="N2980" s="292">
        <f t="shared" si="372"/>
        <v>2.5</v>
      </c>
      <c r="O2980" s="308">
        <f t="shared" si="373"/>
        <v>10</v>
      </c>
    </row>
    <row r="2981" spans="1:15" ht="12.75">
      <c r="A2981" s="52" t="s">
        <v>192</v>
      </c>
      <c r="B2981" s="167" t="s">
        <v>193</v>
      </c>
      <c r="C2981" s="297">
        <v>54</v>
      </c>
      <c r="D2981" s="297">
        <v>450</v>
      </c>
      <c r="E2981" s="292">
        <f t="shared" si="369"/>
        <v>24.3</v>
      </c>
      <c r="F2981" s="297">
        <v>54</v>
      </c>
      <c r="G2981" s="297">
        <v>450</v>
      </c>
      <c r="H2981" s="292">
        <f t="shared" si="370"/>
        <v>24.3</v>
      </c>
      <c r="I2981" s="297">
        <v>54</v>
      </c>
      <c r="J2981" s="297">
        <v>450</v>
      </c>
      <c r="K2981" s="292">
        <f t="shared" si="371"/>
        <v>24.3</v>
      </c>
      <c r="L2981" s="298">
        <v>54</v>
      </c>
      <c r="M2981" s="298">
        <v>450</v>
      </c>
      <c r="N2981" s="292">
        <f t="shared" si="372"/>
        <v>24.3</v>
      </c>
      <c r="O2981" s="308">
        <f t="shared" si="373"/>
        <v>97.2</v>
      </c>
    </row>
    <row r="2982" spans="1:15" ht="33.75">
      <c r="A2982" s="143" t="s">
        <v>569</v>
      </c>
      <c r="B2982" s="167" t="s">
        <v>561</v>
      </c>
      <c r="C2982" s="167"/>
      <c r="D2982" s="167"/>
      <c r="E2982" s="312"/>
      <c r="F2982" s="313"/>
      <c r="G2982" s="313"/>
      <c r="H2982" s="312">
        <v>2.4</v>
      </c>
      <c r="I2982" s="313"/>
      <c r="J2982" s="313"/>
      <c r="K2982" s="312">
        <v>2.4</v>
      </c>
      <c r="L2982" s="312"/>
      <c r="M2982" s="312"/>
      <c r="N2982" s="312">
        <v>10</v>
      </c>
      <c r="O2982" s="308">
        <f t="shared" si="373"/>
        <v>14.8</v>
      </c>
    </row>
    <row r="2983" spans="1:15" ht="32.25">
      <c r="A2983" s="314" t="s">
        <v>78</v>
      </c>
      <c r="B2983" s="309" t="s">
        <v>1</v>
      </c>
      <c r="C2983" s="309"/>
      <c r="D2983" s="309"/>
      <c r="E2983" s="315">
        <f>SUM(E2976:E2982)</f>
        <v>29.4</v>
      </c>
      <c r="F2983" s="315"/>
      <c r="G2983" s="315"/>
      <c r="H2983" s="315">
        <f>SUM(H2976:H2982)</f>
        <v>31.799999999999997</v>
      </c>
      <c r="I2983" s="315"/>
      <c r="J2983" s="315"/>
      <c r="K2983" s="315">
        <f>SUM(K2976:K2982)</f>
        <v>31.799999999999997</v>
      </c>
      <c r="L2983" s="315"/>
      <c r="M2983" s="315"/>
      <c r="N2983" s="315">
        <f>SUM(N2976:N2982)</f>
        <v>39.4</v>
      </c>
      <c r="O2983" s="315">
        <f>SUM(O2976:O2982)</f>
        <v>132.4</v>
      </c>
    </row>
    <row r="2984" spans="1:15" ht="21">
      <c r="A2984" s="1" t="s">
        <v>79</v>
      </c>
      <c r="B2984" s="167"/>
      <c r="C2984" s="158"/>
      <c r="D2984" s="158"/>
      <c r="E2984" s="158"/>
      <c r="F2984" s="158"/>
      <c r="G2984" s="158"/>
      <c r="H2984" s="158"/>
      <c r="I2984" s="158"/>
      <c r="J2984" s="158"/>
      <c r="K2984" s="158"/>
      <c r="L2984" s="158"/>
      <c r="M2984" s="158"/>
      <c r="N2984" s="158"/>
      <c r="O2984" s="157"/>
    </row>
    <row r="2985" spans="1:15" ht="12.75">
      <c r="A2985" s="143"/>
      <c r="B2985" s="167" t="s">
        <v>561</v>
      </c>
      <c r="C2985" s="158"/>
      <c r="D2985" s="158"/>
      <c r="E2985" s="316"/>
      <c r="F2985" s="158"/>
      <c r="G2985" s="158"/>
      <c r="H2985" s="316"/>
      <c r="I2985" s="316"/>
      <c r="J2985" s="316"/>
      <c r="K2985" s="316"/>
      <c r="L2985" s="158"/>
      <c r="M2985" s="158"/>
      <c r="N2985" s="316"/>
      <c r="O2985" s="308">
        <f>E2985+H2985+K2985+N2985</f>
        <v>0</v>
      </c>
    </row>
    <row r="2986" spans="1:15" ht="12.75">
      <c r="A2986" s="52"/>
      <c r="B2986" s="52"/>
      <c r="C2986" s="52"/>
      <c r="D2986" s="52"/>
      <c r="E2986" s="52"/>
      <c r="F2986" s="52"/>
      <c r="G2986" s="52"/>
      <c r="H2986" s="52"/>
      <c r="I2986" s="52"/>
      <c r="J2986" s="52"/>
      <c r="K2986" s="319"/>
      <c r="L2986" s="319"/>
      <c r="M2986" s="319"/>
      <c r="N2986" s="335"/>
      <c r="O2986" s="308">
        <f>E2986+H2986+K2986+N2986</f>
        <v>0</v>
      </c>
    </row>
    <row r="2987" spans="1:15" ht="31.5">
      <c r="A2987" s="1" t="s">
        <v>176</v>
      </c>
      <c r="B2987" s="317" t="s">
        <v>1</v>
      </c>
      <c r="C2987" s="158"/>
      <c r="D2987" s="158"/>
      <c r="E2987" s="286">
        <f>SUM(E2985:E2986)</f>
        <v>0</v>
      </c>
      <c r="F2987" s="104"/>
      <c r="G2987" s="104"/>
      <c r="H2987" s="286">
        <f>SUM(H2985:H2986)</f>
        <v>0</v>
      </c>
      <c r="I2987" s="104"/>
      <c r="J2987" s="104"/>
      <c r="K2987" s="286">
        <f>SUM(K2985:K2986)</f>
        <v>0</v>
      </c>
      <c r="L2987" s="318"/>
      <c r="M2987" s="318"/>
      <c r="N2987" s="286">
        <f>SUM(N2985:N2986)</f>
        <v>0</v>
      </c>
      <c r="O2987" s="315">
        <f>SUM(O2985:O2986)</f>
        <v>0</v>
      </c>
    </row>
    <row r="2988" spans="1:15" ht="12.75">
      <c r="A2988" s="352" t="s">
        <v>80</v>
      </c>
      <c r="B2988" s="363"/>
      <c r="C2988" s="363"/>
      <c r="D2988" s="363"/>
      <c r="E2988" s="364"/>
      <c r="F2988" s="158"/>
      <c r="G2988" s="158"/>
      <c r="H2988" s="158"/>
      <c r="I2988" s="158"/>
      <c r="J2988" s="158"/>
      <c r="K2988" s="158"/>
      <c r="L2988" s="158"/>
      <c r="M2988" s="158"/>
      <c r="N2988" s="158"/>
      <c r="O2988" s="158"/>
    </row>
    <row r="2989" spans="1:15" ht="12.75">
      <c r="A2989" s="319" t="s">
        <v>2</v>
      </c>
      <c r="B2989" s="280" t="s">
        <v>572</v>
      </c>
      <c r="C2989" s="306">
        <v>10</v>
      </c>
      <c r="D2989" s="104">
        <v>100</v>
      </c>
      <c r="E2989" s="292">
        <f aca="true" t="shared" si="374" ref="E2989:E2994">(C2989*D2989)/1000</f>
        <v>1</v>
      </c>
      <c r="F2989" s="306">
        <v>10</v>
      </c>
      <c r="G2989" s="104">
        <v>100</v>
      </c>
      <c r="H2989" s="292">
        <f aca="true" t="shared" si="375" ref="H2989:H2994">(F2989*G2989)/1000</f>
        <v>1</v>
      </c>
      <c r="I2989" s="306">
        <v>10</v>
      </c>
      <c r="J2989" s="104">
        <v>100</v>
      </c>
      <c r="K2989" s="292">
        <f aca="true" t="shared" si="376" ref="K2989:K2994">(I2989*J2989)/1000</f>
        <v>1</v>
      </c>
      <c r="L2989" s="306">
        <v>10</v>
      </c>
      <c r="M2989" s="104">
        <v>100</v>
      </c>
      <c r="N2989" s="292">
        <f aca="true" t="shared" si="377" ref="N2989:N2994">(L2989*M2989)/1000</f>
        <v>1</v>
      </c>
      <c r="O2989" s="308">
        <f aca="true" t="shared" si="378" ref="O2989:O3022">E2989+H2989+K2989+N2989</f>
        <v>4</v>
      </c>
    </row>
    <row r="2990" spans="1:15" ht="12.75">
      <c r="A2990" s="319" t="s">
        <v>573</v>
      </c>
      <c r="B2990" s="280" t="s">
        <v>9</v>
      </c>
      <c r="C2990" s="306">
        <v>1</v>
      </c>
      <c r="D2990" s="104">
        <v>100</v>
      </c>
      <c r="E2990" s="292">
        <f t="shared" si="374"/>
        <v>0.1</v>
      </c>
      <c r="F2990" s="306">
        <v>1</v>
      </c>
      <c r="G2990" s="104">
        <v>100</v>
      </c>
      <c r="H2990" s="292">
        <f t="shared" si="375"/>
        <v>0.1</v>
      </c>
      <c r="I2990" s="306">
        <v>1</v>
      </c>
      <c r="J2990" s="104">
        <v>100</v>
      </c>
      <c r="K2990" s="292">
        <f t="shared" si="376"/>
        <v>0.1</v>
      </c>
      <c r="L2990" s="306">
        <v>1</v>
      </c>
      <c r="M2990" s="104">
        <v>100</v>
      </c>
      <c r="N2990" s="292">
        <f t="shared" si="377"/>
        <v>0.1</v>
      </c>
      <c r="O2990" s="308">
        <f t="shared" si="378"/>
        <v>0.4</v>
      </c>
    </row>
    <row r="2991" spans="1:15" ht="12.75">
      <c r="A2991" s="319" t="s">
        <v>6</v>
      </c>
      <c r="B2991" s="280" t="s">
        <v>9</v>
      </c>
      <c r="C2991" s="306">
        <v>10</v>
      </c>
      <c r="D2991" s="104">
        <v>33</v>
      </c>
      <c r="E2991" s="292">
        <f t="shared" si="374"/>
        <v>0.33</v>
      </c>
      <c r="F2991" s="306">
        <v>10</v>
      </c>
      <c r="G2991" s="104">
        <v>33</v>
      </c>
      <c r="H2991" s="292">
        <f t="shared" si="375"/>
        <v>0.33</v>
      </c>
      <c r="I2991" s="306">
        <v>10</v>
      </c>
      <c r="J2991" s="104">
        <v>33</v>
      </c>
      <c r="K2991" s="292">
        <f t="shared" si="376"/>
        <v>0.33</v>
      </c>
      <c r="L2991" s="306">
        <v>10</v>
      </c>
      <c r="M2991" s="104">
        <v>33</v>
      </c>
      <c r="N2991" s="292">
        <f t="shared" si="377"/>
        <v>0.33</v>
      </c>
      <c r="O2991" s="308">
        <f t="shared" si="378"/>
        <v>1.32</v>
      </c>
    </row>
    <row r="2992" spans="1:15" ht="12.75">
      <c r="A2992" s="319" t="s">
        <v>574</v>
      </c>
      <c r="B2992" s="280" t="s">
        <v>572</v>
      </c>
      <c r="C2992" s="306">
        <v>5</v>
      </c>
      <c r="D2992" s="104">
        <v>10</v>
      </c>
      <c r="E2992" s="292">
        <f t="shared" si="374"/>
        <v>0.05</v>
      </c>
      <c r="F2992" s="306">
        <v>5</v>
      </c>
      <c r="G2992" s="104">
        <v>10</v>
      </c>
      <c r="H2992" s="292">
        <f t="shared" si="375"/>
        <v>0.05</v>
      </c>
      <c r="I2992" s="306">
        <v>5</v>
      </c>
      <c r="J2992" s="104">
        <v>10</v>
      </c>
      <c r="K2992" s="292">
        <f t="shared" si="376"/>
        <v>0.05</v>
      </c>
      <c r="L2992" s="306">
        <v>5</v>
      </c>
      <c r="M2992" s="104">
        <v>10</v>
      </c>
      <c r="N2992" s="292">
        <f t="shared" si="377"/>
        <v>0.05</v>
      </c>
      <c r="O2992" s="308">
        <f t="shared" si="378"/>
        <v>0.2</v>
      </c>
    </row>
    <row r="2993" spans="1:15" ht="12.75">
      <c r="A2993" s="319" t="s">
        <v>576</v>
      </c>
      <c r="B2993" s="280" t="s">
        <v>577</v>
      </c>
      <c r="C2993" s="306">
        <v>10</v>
      </c>
      <c r="D2993" s="104">
        <v>8</v>
      </c>
      <c r="E2993" s="292">
        <f t="shared" si="374"/>
        <v>0.08</v>
      </c>
      <c r="F2993" s="306">
        <v>10</v>
      </c>
      <c r="G2993" s="104">
        <v>8</v>
      </c>
      <c r="H2993" s="292">
        <f t="shared" si="375"/>
        <v>0.08</v>
      </c>
      <c r="I2993" s="306">
        <v>10</v>
      </c>
      <c r="J2993" s="104">
        <v>8</v>
      </c>
      <c r="K2993" s="292">
        <f t="shared" si="376"/>
        <v>0.08</v>
      </c>
      <c r="L2993" s="306">
        <v>10</v>
      </c>
      <c r="M2993" s="104">
        <v>8</v>
      </c>
      <c r="N2993" s="292">
        <f t="shared" si="377"/>
        <v>0.08</v>
      </c>
      <c r="O2993" s="308">
        <f t="shared" si="378"/>
        <v>0.32</v>
      </c>
    </row>
    <row r="2994" spans="1:15" ht="22.5">
      <c r="A2994" s="319" t="s">
        <v>623</v>
      </c>
      <c r="B2994" s="280" t="s">
        <v>572</v>
      </c>
      <c r="C2994" s="306">
        <v>3</v>
      </c>
      <c r="D2994" s="104">
        <v>50</v>
      </c>
      <c r="E2994" s="292">
        <f t="shared" si="374"/>
        <v>0.15</v>
      </c>
      <c r="F2994" s="306">
        <v>3</v>
      </c>
      <c r="G2994" s="104">
        <v>50</v>
      </c>
      <c r="H2994" s="292">
        <f t="shared" si="375"/>
        <v>0.15</v>
      </c>
      <c r="I2994" s="306">
        <v>3</v>
      </c>
      <c r="J2994" s="104">
        <v>50</v>
      </c>
      <c r="K2994" s="292">
        <f t="shared" si="376"/>
        <v>0.15</v>
      </c>
      <c r="L2994" s="306">
        <v>3</v>
      </c>
      <c r="M2994" s="104">
        <v>50</v>
      </c>
      <c r="N2994" s="292">
        <f t="shared" si="377"/>
        <v>0.15</v>
      </c>
      <c r="O2994" s="308">
        <f t="shared" si="378"/>
        <v>0.6</v>
      </c>
    </row>
    <row r="2995" spans="1:15" ht="33.75">
      <c r="A2995" s="52" t="s">
        <v>580</v>
      </c>
      <c r="B2995" s="167" t="s">
        <v>581</v>
      </c>
      <c r="C2995" s="52"/>
      <c r="D2995" s="52"/>
      <c r="E2995" s="312">
        <v>1</v>
      </c>
      <c r="F2995" s="313"/>
      <c r="G2995" s="313"/>
      <c r="H2995" s="312">
        <v>1</v>
      </c>
      <c r="I2995" s="313"/>
      <c r="J2995" s="313"/>
      <c r="K2995" s="312">
        <v>1</v>
      </c>
      <c r="L2995" s="313"/>
      <c r="M2995" s="313"/>
      <c r="N2995" s="312">
        <v>1</v>
      </c>
      <c r="O2995" s="308">
        <f t="shared" si="378"/>
        <v>4</v>
      </c>
    </row>
    <row r="2996" spans="1:15" ht="31.5">
      <c r="A2996" s="1" t="s">
        <v>0</v>
      </c>
      <c r="B2996" s="167" t="s">
        <v>1</v>
      </c>
      <c r="C2996" s="157"/>
      <c r="D2996" s="157"/>
      <c r="E2996" s="286">
        <f>SUM(E2989:E2995)</f>
        <v>2.71</v>
      </c>
      <c r="F2996" s="157"/>
      <c r="G2996" s="157"/>
      <c r="H2996" s="286">
        <f>SUM(H2989:H2995)</f>
        <v>2.71</v>
      </c>
      <c r="I2996" s="157"/>
      <c r="J2996" s="157"/>
      <c r="K2996" s="286">
        <f>SUM(K2989:K2995)</f>
        <v>2.71</v>
      </c>
      <c r="L2996" s="311"/>
      <c r="M2996" s="311"/>
      <c r="N2996" s="286">
        <f>SUM(N2989:N2995)</f>
        <v>2.71</v>
      </c>
      <c r="O2996" s="308">
        <f t="shared" si="378"/>
        <v>10.84</v>
      </c>
    </row>
    <row r="2997" spans="1:15" ht="21">
      <c r="A2997" s="1" t="s">
        <v>7</v>
      </c>
      <c r="B2997" s="6"/>
      <c r="C2997" s="154"/>
      <c r="D2997" s="154"/>
      <c r="E2997" s="154"/>
      <c r="F2997" s="154"/>
      <c r="G2997" s="154"/>
      <c r="H2997" s="154"/>
      <c r="I2997" s="154"/>
      <c r="J2997" s="154"/>
      <c r="K2997" s="154"/>
      <c r="L2997" s="154"/>
      <c r="M2997" s="154"/>
      <c r="N2997" s="154"/>
      <c r="O2997" s="308">
        <f t="shared" si="378"/>
        <v>0</v>
      </c>
    </row>
    <row r="2998" spans="1:15" ht="12.75">
      <c r="A2998" s="16" t="s">
        <v>8</v>
      </c>
      <c r="B2998" s="280" t="s">
        <v>9</v>
      </c>
      <c r="C2998" s="320">
        <v>50</v>
      </c>
      <c r="D2998" s="320">
        <v>60</v>
      </c>
      <c r="E2998" s="292">
        <f aca="true" t="shared" si="379" ref="E2998:E3021">(C2998*D2998)/1000</f>
        <v>3</v>
      </c>
      <c r="F2998" s="320">
        <v>50</v>
      </c>
      <c r="G2998" s="320">
        <v>60</v>
      </c>
      <c r="H2998" s="292">
        <f aca="true" t="shared" si="380" ref="H2998:H3021">(F2998*G2998)/1000</f>
        <v>3</v>
      </c>
      <c r="I2998" s="320">
        <v>50</v>
      </c>
      <c r="J2998" s="320">
        <v>60</v>
      </c>
      <c r="K2998" s="292">
        <f aca="true" t="shared" si="381" ref="K2998:K3021">(I2998*J2998)/1000</f>
        <v>3</v>
      </c>
      <c r="L2998" s="320">
        <v>50</v>
      </c>
      <c r="M2998" s="320">
        <v>60</v>
      </c>
      <c r="N2998" s="292">
        <f aca="true" t="shared" si="382" ref="N2998:N3021">(L2998*M2998)/1000</f>
        <v>3</v>
      </c>
      <c r="O2998" s="308">
        <f t="shared" si="378"/>
        <v>12</v>
      </c>
    </row>
    <row r="2999" spans="1:15" ht="12.75">
      <c r="A2999" s="321" t="s">
        <v>10</v>
      </c>
      <c r="B2999" s="280" t="s">
        <v>9</v>
      </c>
      <c r="C2999" s="320">
        <v>35</v>
      </c>
      <c r="D2999" s="320">
        <v>15</v>
      </c>
      <c r="E2999" s="292">
        <f t="shared" si="379"/>
        <v>0.525</v>
      </c>
      <c r="F2999" s="320">
        <v>30</v>
      </c>
      <c r="G2999" s="320">
        <v>15</v>
      </c>
      <c r="H2999" s="292">
        <f t="shared" si="380"/>
        <v>0.45</v>
      </c>
      <c r="I2999" s="320">
        <v>30</v>
      </c>
      <c r="J2999" s="320">
        <v>15</v>
      </c>
      <c r="K2999" s="292">
        <f t="shared" si="381"/>
        <v>0.45</v>
      </c>
      <c r="L2999" s="320">
        <v>30</v>
      </c>
      <c r="M2999" s="320">
        <v>15</v>
      </c>
      <c r="N2999" s="292">
        <f t="shared" si="382"/>
        <v>0.45</v>
      </c>
      <c r="O2999" s="308">
        <f t="shared" si="378"/>
        <v>1.875</v>
      </c>
    </row>
    <row r="3000" spans="1:15" ht="22.5">
      <c r="A3000" s="321" t="s">
        <v>11</v>
      </c>
      <c r="B3000" s="280" t="s">
        <v>9</v>
      </c>
      <c r="C3000" s="320">
        <v>5</v>
      </c>
      <c r="D3000" s="320">
        <v>22</v>
      </c>
      <c r="E3000" s="292">
        <f t="shared" si="379"/>
        <v>0.11</v>
      </c>
      <c r="F3000" s="320">
        <v>10</v>
      </c>
      <c r="G3000" s="320">
        <v>22</v>
      </c>
      <c r="H3000" s="292">
        <f t="shared" si="380"/>
        <v>0.22</v>
      </c>
      <c r="I3000" s="320">
        <v>5</v>
      </c>
      <c r="J3000" s="320">
        <v>22</v>
      </c>
      <c r="K3000" s="292">
        <f t="shared" si="381"/>
        <v>0.11</v>
      </c>
      <c r="L3000" s="320">
        <v>5</v>
      </c>
      <c r="M3000" s="320">
        <v>22</v>
      </c>
      <c r="N3000" s="292">
        <f t="shared" si="382"/>
        <v>0.11</v>
      </c>
      <c r="O3000" s="308">
        <f t="shared" si="378"/>
        <v>0.55</v>
      </c>
    </row>
    <row r="3001" spans="1:15" ht="22.5">
      <c r="A3001" s="15" t="s">
        <v>582</v>
      </c>
      <c r="B3001" s="280" t="s">
        <v>9</v>
      </c>
      <c r="C3001" s="320">
        <v>4</v>
      </c>
      <c r="D3001" s="320">
        <v>750</v>
      </c>
      <c r="E3001" s="292">
        <f t="shared" si="379"/>
        <v>3</v>
      </c>
      <c r="F3001" s="320">
        <v>4</v>
      </c>
      <c r="G3001" s="320">
        <v>750</v>
      </c>
      <c r="H3001" s="292">
        <f t="shared" si="380"/>
        <v>3</v>
      </c>
      <c r="I3001" s="320">
        <v>4</v>
      </c>
      <c r="J3001" s="320">
        <v>750</v>
      </c>
      <c r="K3001" s="292">
        <f t="shared" si="381"/>
        <v>3</v>
      </c>
      <c r="L3001" s="320">
        <v>4</v>
      </c>
      <c r="M3001" s="320">
        <v>750</v>
      </c>
      <c r="N3001" s="292">
        <f t="shared" si="382"/>
        <v>3</v>
      </c>
      <c r="O3001" s="308">
        <f t="shared" si="378"/>
        <v>12</v>
      </c>
    </row>
    <row r="3002" spans="1:15" ht="22.5">
      <c r="A3002" s="15" t="s">
        <v>583</v>
      </c>
      <c r="B3002" s="280" t="s">
        <v>9</v>
      </c>
      <c r="C3002" s="320">
        <v>15</v>
      </c>
      <c r="D3002" s="320">
        <v>65</v>
      </c>
      <c r="E3002" s="292">
        <f t="shared" si="379"/>
        <v>0.975</v>
      </c>
      <c r="F3002" s="320">
        <v>15</v>
      </c>
      <c r="G3002" s="320">
        <v>65</v>
      </c>
      <c r="H3002" s="292">
        <f t="shared" si="380"/>
        <v>0.975</v>
      </c>
      <c r="I3002" s="320">
        <v>15</v>
      </c>
      <c r="J3002" s="320">
        <v>65</v>
      </c>
      <c r="K3002" s="292">
        <f t="shared" si="381"/>
        <v>0.975</v>
      </c>
      <c r="L3002" s="320">
        <v>15</v>
      </c>
      <c r="M3002" s="320">
        <v>65</v>
      </c>
      <c r="N3002" s="292">
        <f t="shared" si="382"/>
        <v>0.975</v>
      </c>
      <c r="O3002" s="308">
        <f t="shared" si="378"/>
        <v>3.9</v>
      </c>
    </row>
    <row r="3003" spans="1:15" ht="22.5">
      <c r="A3003" s="15" t="s">
        <v>587</v>
      </c>
      <c r="B3003" s="280" t="s">
        <v>9</v>
      </c>
      <c r="C3003" s="320">
        <v>6</v>
      </c>
      <c r="D3003" s="320">
        <v>55</v>
      </c>
      <c r="E3003" s="292">
        <f t="shared" si="379"/>
        <v>0.33</v>
      </c>
      <c r="F3003" s="320">
        <v>6</v>
      </c>
      <c r="G3003" s="320">
        <v>55</v>
      </c>
      <c r="H3003" s="292">
        <f t="shared" si="380"/>
        <v>0.33</v>
      </c>
      <c r="I3003" s="320">
        <v>6</v>
      </c>
      <c r="J3003" s="320">
        <v>55</v>
      </c>
      <c r="K3003" s="292">
        <f t="shared" si="381"/>
        <v>0.33</v>
      </c>
      <c r="L3003" s="320">
        <v>6</v>
      </c>
      <c r="M3003" s="320">
        <v>55</v>
      </c>
      <c r="N3003" s="292">
        <f t="shared" si="382"/>
        <v>0.33</v>
      </c>
      <c r="O3003" s="308">
        <f t="shared" si="378"/>
        <v>1.32</v>
      </c>
    </row>
    <row r="3004" spans="1:15" ht="12.75">
      <c r="A3004" s="15" t="s">
        <v>588</v>
      </c>
      <c r="B3004" s="280" t="s">
        <v>9</v>
      </c>
      <c r="C3004" s="320">
        <v>36</v>
      </c>
      <c r="D3004" s="320">
        <v>15</v>
      </c>
      <c r="E3004" s="292">
        <f t="shared" si="379"/>
        <v>0.54</v>
      </c>
      <c r="F3004" s="320">
        <v>36</v>
      </c>
      <c r="G3004" s="320">
        <v>15</v>
      </c>
      <c r="H3004" s="292">
        <f t="shared" si="380"/>
        <v>0.54</v>
      </c>
      <c r="I3004" s="320">
        <v>36</v>
      </c>
      <c r="J3004" s="320">
        <v>15</v>
      </c>
      <c r="K3004" s="292">
        <f t="shared" si="381"/>
        <v>0.54</v>
      </c>
      <c r="L3004" s="320">
        <v>36</v>
      </c>
      <c r="M3004" s="320">
        <v>15</v>
      </c>
      <c r="N3004" s="292">
        <f t="shared" si="382"/>
        <v>0.54</v>
      </c>
      <c r="O3004" s="308">
        <f t="shared" si="378"/>
        <v>2.16</v>
      </c>
    </row>
    <row r="3005" spans="1:15" ht="22.5">
      <c r="A3005" s="15" t="s">
        <v>589</v>
      </c>
      <c r="B3005" s="280" t="s">
        <v>9</v>
      </c>
      <c r="C3005" s="320">
        <v>30</v>
      </c>
      <c r="D3005" s="320">
        <v>20</v>
      </c>
      <c r="E3005" s="292">
        <f t="shared" si="379"/>
        <v>0.6</v>
      </c>
      <c r="F3005" s="320">
        <v>20</v>
      </c>
      <c r="G3005" s="320">
        <v>20</v>
      </c>
      <c r="H3005" s="292">
        <f t="shared" si="380"/>
        <v>0.4</v>
      </c>
      <c r="I3005" s="320">
        <v>30</v>
      </c>
      <c r="J3005" s="320">
        <v>20</v>
      </c>
      <c r="K3005" s="292">
        <f t="shared" si="381"/>
        <v>0.6</v>
      </c>
      <c r="L3005" s="320">
        <v>20</v>
      </c>
      <c r="M3005" s="320">
        <v>20</v>
      </c>
      <c r="N3005" s="292">
        <f t="shared" si="382"/>
        <v>0.4</v>
      </c>
      <c r="O3005" s="308">
        <f t="shared" si="378"/>
        <v>2</v>
      </c>
    </row>
    <row r="3006" spans="1:15" ht="12.75">
      <c r="A3006" s="16" t="s">
        <v>16</v>
      </c>
      <c r="B3006" s="280" t="s">
        <v>9</v>
      </c>
      <c r="C3006" s="320">
        <v>3</v>
      </c>
      <c r="D3006" s="320">
        <v>85</v>
      </c>
      <c r="E3006" s="292">
        <f t="shared" si="379"/>
        <v>0.255</v>
      </c>
      <c r="F3006" s="320">
        <v>3</v>
      </c>
      <c r="G3006" s="320">
        <v>85</v>
      </c>
      <c r="H3006" s="292">
        <f t="shared" si="380"/>
        <v>0.255</v>
      </c>
      <c r="I3006" s="320">
        <v>3</v>
      </c>
      <c r="J3006" s="320">
        <v>85</v>
      </c>
      <c r="K3006" s="292">
        <f t="shared" si="381"/>
        <v>0.255</v>
      </c>
      <c r="L3006" s="320">
        <v>3</v>
      </c>
      <c r="M3006" s="320">
        <v>85</v>
      </c>
      <c r="N3006" s="292">
        <f t="shared" si="382"/>
        <v>0.255</v>
      </c>
      <c r="O3006" s="308">
        <f t="shared" si="378"/>
        <v>1.02</v>
      </c>
    </row>
    <row r="3007" spans="1:15" ht="12.75">
      <c r="A3007" s="16" t="s">
        <v>18</v>
      </c>
      <c r="B3007" s="280" t="s">
        <v>9</v>
      </c>
      <c r="C3007" s="320">
        <v>70</v>
      </c>
      <c r="D3007" s="320">
        <v>12</v>
      </c>
      <c r="E3007" s="292">
        <f t="shared" si="379"/>
        <v>0.84</v>
      </c>
      <c r="F3007" s="320">
        <v>70</v>
      </c>
      <c r="G3007" s="320">
        <v>12</v>
      </c>
      <c r="H3007" s="292">
        <f t="shared" si="380"/>
        <v>0.84</v>
      </c>
      <c r="I3007" s="320">
        <v>70</v>
      </c>
      <c r="J3007" s="320">
        <v>12</v>
      </c>
      <c r="K3007" s="292">
        <f t="shared" si="381"/>
        <v>0.84</v>
      </c>
      <c r="L3007" s="320">
        <v>70</v>
      </c>
      <c r="M3007" s="320">
        <v>12</v>
      </c>
      <c r="N3007" s="292">
        <f t="shared" si="382"/>
        <v>0.84</v>
      </c>
      <c r="O3007" s="308">
        <f t="shared" si="378"/>
        <v>3.36</v>
      </c>
    </row>
    <row r="3008" spans="1:15" ht="12.75">
      <c r="A3008" s="16" t="s">
        <v>631</v>
      </c>
      <c r="B3008" s="280" t="s">
        <v>446</v>
      </c>
      <c r="C3008" s="320"/>
      <c r="D3008" s="320"/>
      <c r="E3008" s="322">
        <f t="shared" si="379"/>
        <v>0</v>
      </c>
      <c r="F3008" s="320"/>
      <c r="G3008" s="320"/>
      <c r="H3008" s="292">
        <f t="shared" si="380"/>
        <v>0</v>
      </c>
      <c r="I3008" s="320">
        <v>20</v>
      </c>
      <c r="J3008" s="320">
        <v>600</v>
      </c>
      <c r="K3008" s="292">
        <f t="shared" si="381"/>
        <v>12</v>
      </c>
      <c r="L3008" s="325">
        <v>20</v>
      </c>
      <c r="M3008" s="325">
        <v>600</v>
      </c>
      <c r="N3008" s="324">
        <f t="shared" si="382"/>
        <v>12</v>
      </c>
      <c r="O3008" s="308">
        <f t="shared" si="378"/>
        <v>24</v>
      </c>
    </row>
    <row r="3009" spans="1:15" ht="12.75">
      <c r="A3009" s="16" t="s">
        <v>590</v>
      </c>
      <c r="B3009" s="280" t="s">
        <v>9</v>
      </c>
      <c r="C3009" s="320">
        <v>5</v>
      </c>
      <c r="D3009" s="320">
        <v>450</v>
      </c>
      <c r="E3009" s="322">
        <f t="shared" si="379"/>
        <v>2.25</v>
      </c>
      <c r="F3009" s="320"/>
      <c r="G3009" s="320"/>
      <c r="H3009" s="292">
        <f t="shared" si="380"/>
        <v>0</v>
      </c>
      <c r="I3009" s="320">
        <v>10</v>
      </c>
      <c r="J3009" s="320">
        <v>450</v>
      </c>
      <c r="K3009" s="324">
        <f t="shared" si="381"/>
        <v>4.5</v>
      </c>
      <c r="L3009" s="325"/>
      <c r="M3009" s="325"/>
      <c r="N3009" s="324">
        <f t="shared" si="382"/>
        <v>0</v>
      </c>
      <c r="O3009" s="308">
        <f t="shared" si="378"/>
        <v>6.75</v>
      </c>
    </row>
    <row r="3010" spans="1:15" ht="12.75">
      <c r="A3010" s="16" t="s">
        <v>591</v>
      </c>
      <c r="B3010" s="280" t="s">
        <v>9</v>
      </c>
      <c r="C3010" s="320"/>
      <c r="D3010" s="320"/>
      <c r="E3010" s="322">
        <f t="shared" si="379"/>
        <v>0</v>
      </c>
      <c r="F3010" s="320">
        <v>10</v>
      </c>
      <c r="G3010" s="320">
        <v>55</v>
      </c>
      <c r="H3010" s="292">
        <f t="shared" si="380"/>
        <v>0.55</v>
      </c>
      <c r="I3010" s="320"/>
      <c r="J3010" s="320"/>
      <c r="K3010" s="324">
        <f t="shared" si="381"/>
        <v>0</v>
      </c>
      <c r="L3010" s="325">
        <v>20</v>
      </c>
      <c r="M3010" s="325">
        <v>55</v>
      </c>
      <c r="N3010" s="324">
        <f t="shared" si="382"/>
        <v>1.1</v>
      </c>
      <c r="O3010" s="308">
        <f t="shared" si="378"/>
        <v>1.6500000000000001</v>
      </c>
    </row>
    <row r="3011" spans="1:15" ht="12.75">
      <c r="A3011" s="52" t="s">
        <v>592</v>
      </c>
      <c r="B3011" s="167" t="s">
        <v>9</v>
      </c>
      <c r="C3011" s="320">
        <v>10</v>
      </c>
      <c r="D3011" s="320">
        <v>30</v>
      </c>
      <c r="E3011" s="322">
        <f t="shared" si="379"/>
        <v>0.3</v>
      </c>
      <c r="F3011" s="16">
        <v>10</v>
      </c>
      <c r="G3011" s="16">
        <v>30</v>
      </c>
      <c r="H3011" s="292">
        <f t="shared" si="380"/>
        <v>0.3</v>
      </c>
      <c r="I3011" s="16">
        <v>10</v>
      </c>
      <c r="J3011" s="16">
        <v>30</v>
      </c>
      <c r="K3011" s="324">
        <f t="shared" si="381"/>
        <v>0.3</v>
      </c>
      <c r="L3011" s="156">
        <v>10</v>
      </c>
      <c r="M3011" s="156">
        <v>30</v>
      </c>
      <c r="N3011" s="324">
        <f t="shared" si="382"/>
        <v>0.3</v>
      </c>
      <c r="O3011" s="308">
        <f t="shared" si="378"/>
        <v>1.2</v>
      </c>
    </row>
    <row r="3012" spans="1:15" ht="12.75">
      <c r="A3012" s="52" t="s">
        <v>593</v>
      </c>
      <c r="B3012" s="6" t="s">
        <v>9</v>
      </c>
      <c r="C3012" s="320">
        <v>20</v>
      </c>
      <c r="D3012" s="320">
        <v>25</v>
      </c>
      <c r="E3012" s="322">
        <f t="shared" si="379"/>
        <v>0.5</v>
      </c>
      <c r="F3012" s="16">
        <v>20</v>
      </c>
      <c r="G3012" s="16">
        <v>25</v>
      </c>
      <c r="H3012" s="292">
        <f t="shared" si="380"/>
        <v>0.5</v>
      </c>
      <c r="I3012" s="16">
        <v>20</v>
      </c>
      <c r="J3012" s="16">
        <v>25</v>
      </c>
      <c r="K3012" s="324">
        <f t="shared" si="381"/>
        <v>0.5</v>
      </c>
      <c r="L3012" s="156">
        <v>20</v>
      </c>
      <c r="M3012" s="156">
        <v>25</v>
      </c>
      <c r="N3012" s="324">
        <f t="shared" si="382"/>
        <v>0.5</v>
      </c>
      <c r="O3012" s="308">
        <f t="shared" si="378"/>
        <v>2</v>
      </c>
    </row>
    <row r="3013" spans="1:15" ht="12.75">
      <c r="A3013" s="52" t="s">
        <v>13</v>
      </c>
      <c r="B3013" s="6" t="s">
        <v>9</v>
      </c>
      <c r="C3013" s="297">
        <v>1</v>
      </c>
      <c r="D3013" s="297">
        <v>120</v>
      </c>
      <c r="E3013" s="313">
        <f t="shared" si="379"/>
        <v>0.12</v>
      </c>
      <c r="F3013" s="52">
        <v>1</v>
      </c>
      <c r="G3013" s="52">
        <v>120</v>
      </c>
      <c r="H3013" s="292">
        <f t="shared" si="380"/>
        <v>0.12</v>
      </c>
      <c r="I3013" s="52">
        <v>1</v>
      </c>
      <c r="J3013" s="52">
        <v>120</v>
      </c>
      <c r="K3013" s="324">
        <f t="shared" si="381"/>
        <v>0.12</v>
      </c>
      <c r="L3013" s="52">
        <v>1</v>
      </c>
      <c r="M3013" s="52">
        <v>120</v>
      </c>
      <c r="N3013" s="326">
        <f t="shared" si="382"/>
        <v>0.12</v>
      </c>
      <c r="O3013" s="308">
        <f t="shared" si="378"/>
        <v>0.48</v>
      </c>
    </row>
    <row r="3014" spans="1:15" ht="22.5">
      <c r="A3014" s="52" t="s">
        <v>594</v>
      </c>
      <c r="B3014" s="6" t="s">
        <v>9</v>
      </c>
      <c r="C3014" s="297">
        <v>10</v>
      </c>
      <c r="D3014" s="297">
        <v>5</v>
      </c>
      <c r="E3014" s="313">
        <f t="shared" si="379"/>
        <v>0.05</v>
      </c>
      <c r="F3014" s="52">
        <v>10</v>
      </c>
      <c r="G3014" s="52">
        <v>5</v>
      </c>
      <c r="H3014" s="292">
        <f t="shared" si="380"/>
        <v>0.05</v>
      </c>
      <c r="I3014" s="52">
        <v>10</v>
      </c>
      <c r="J3014" s="52">
        <v>5</v>
      </c>
      <c r="K3014" s="326">
        <f t="shared" si="381"/>
        <v>0.05</v>
      </c>
      <c r="L3014" s="52">
        <v>10</v>
      </c>
      <c r="M3014" s="52">
        <v>5</v>
      </c>
      <c r="N3014" s="326">
        <f t="shared" si="382"/>
        <v>0.05</v>
      </c>
      <c r="O3014" s="308">
        <f t="shared" si="378"/>
        <v>0.2</v>
      </c>
    </row>
    <row r="3015" spans="1:15" ht="22.5">
      <c r="A3015" s="52" t="s">
        <v>595</v>
      </c>
      <c r="B3015" s="6" t="s">
        <v>596</v>
      </c>
      <c r="C3015" s="297">
        <v>10</v>
      </c>
      <c r="D3015" s="297">
        <v>25</v>
      </c>
      <c r="E3015" s="313">
        <f t="shared" si="379"/>
        <v>0.25</v>
      </c>
      <c r="F3015" s="52">
        <v>10</v>
      </c>
      <c r="G3015" s="52">
        <v>25</v>
      </c>
      <c r="H3015" s="292">
        <f t="shared" si="380"/>
        <v>0.25</v>
      </c>
      <c r="I3015" s="52">
        <v>10</v>
      </c>
      <c r="J3015" s="52">
        <v>25</v>
      </c>
      <c r="K3015" s="326">
        <f t="shared" si="381"/>
        <v>0.25</v>
      </c>
      <c r="L3015" s="52">
        <v>10</v>
      </c>
      <c r="M3015" s="52">
        <v>25</v>
      </c>
      <c r="N3015" s="326">
        <f t="shared" si="382"/>
        <v>0.25</v>
      </c>
      <c r="O3015" s="308">
        <f t="shared" si="378"/>
        <v>1</v>
      </c>
    </row>
    <row r="3016" spans="1:15" ht="12.75">
      <c r="A3016" s="52" t="s">
        <v>597</v>
      </c>
      <c r="B3016" s="6" t="s">
        <v>596</v>
      </c>
      <c r="C3016" s="297">
        <v>10</v>
      </c>
      <c r="D3016" s="297">
        <v>25</v>
      </c>
      <c r="E3016" s="313">
        <f t="shared" si="379"/>
        <v>0.25</v>
      </c>
      <c r="F3016" s="52">
        <v>10</v>
      </c>
      <c r="G3016" s="52">
        <v>25</v>
      </c>
      <c r="H3016" s="292">
        <f t="shared" si="380"/>
        <v>0.25</v>
      </c>
      <c r="I3016" s="52">
        <v>5</v>
      </c>
      <c r="J3016" s="52">
        <v>25</v>
      </c>
      <c r="K3016" s="326">
        <f t="shared" si="381"/>
        <v>0.125</v>
      </c>
      <c r="L3016" s="52">
        <v>10</v>
      </c>
      <c r="M3016" s="52">
        <v>25</v>
      </c>
      <c r="N3016" s="324">
        <f t="shared" si="382"/>
        <v>0.25</v>
      </c>
      <c r="O3016" s="308">
        <f t="shared" si="378"/>
        <v>0.875</v>
      </c>
    </row>
    <row r="3017" spans="1:15" ht="12.75">
      <c r="A3017" s="52" t="s">
        <v>598</v>
      </c>
      <c r="B3017" s="6" t="s">
        <v>596</v>
      </c>
      <c r="C3017" s="297">
        <v>10</v>
      </c>
      <c r="D3017" s="297">
        <v>15</v>
      </c>
      <c r="E3017" s="313">
        <f t="shared" si="379"/>
        <v>0.15</v>
      </c>
      <c r="F3017" s="52">
        <v>10</v>
      </c>
      <c r="G3017" s="52">
        <v>15</v>
      </c>
      <c r="H3017" s="292">
        <f t="shared" si="380"/>
        <v>0.15</v>
      </c>
      <c r="I3017" s="52">
        <v>10</v>
      </c>
      <c r="J3017" s="52">
        <v>15</v>
      </c>
      <c r="K3017" s="326">
        <f t="shared" si="381"/>
        <v>0.15</v>
      </c>
      <c r="L3017" s="52">
        <v>10</v>
      </c>
      <c r="M3017" s="52">
        <v>15</v>
      </c>
      <c r="N3017" s="326">
        <f t="shared" si="382"/>
        <v>0.15</v>
      </c>
      <c r="O3017" s="308">
        <f t="shared" si="378"/>
        <v>0.6</v>
      </c>
    </row>
    <row r="3018" spans="1:15" ht="22.5">
      <c r="A3018" s="52" t="s">
        <v>599</v>
      </c>
      <c r="B3018" s="6" t="s">
        <v>9</v>
      </c>
      <c r="C3018" s="297">
        <v>2</v>
      </c>
      <c r="D3018" s="297">
        <v>95</v>
      </c>
      <c r="E3018" s="313">
        <f t="shared" si="379"/>
        <v>0.19</v>
      </c>
      <c r="F3018" s="52"/>
      <c r="G3018" s="52"/>
      <c r="H3018" s="292">
        <f t="shared" si="380"/>
        <v>0</v>
      </c>
      <c r="I3018" s="52"/>
      <c r="J3018" s="52"/>
      <c r="K3018" s="324">
        <f t="shared" si="381"/>
        <v>0</v>
      </c>
      <c r="L3018" s="52"/>
      <c r="M3018" s="52"/>
      <c r="N3018" s="324">
        <f t="shared" si="382"/>
        <v>0</v>
      </c>
      <c r="O3018" s="308">
        <f t="shared" si="378"/>
        <v>0.19</v>
      </c>
    </row>
    <row r="3019" spans="1:15" ht="33.75">
      <c r="A3019" s="52" t="s">
        <v>600</v>
      </c>
      <c r="B3019" s="6" t="s">
        <v>9</v>
      </c>
      <c r="C3019" s="297">
        <v>10</v>
      </c>
      <c r="D3019" s="297">
        <v>10</v>
      </c>
      <c r="E3019" s="313">
        <f t="shared" si="379"/>
        <v>0.1</v>
      </c>
      <c r="F3019" s="52">
        <v>10</v>
      </c>
      <c r="G3019" s="52">
        <v>10</v>
      </c>
      <c r="H3019" s="292">
        <f t="shared" si="380"/>
        <v>0.1</v>
      </c>
      <c r="I3019" s="52">
        <v>10</v>
      </c>
      <c r="J3019" s="52">
        <v>10</v>
      </c>
      <c r="K3019" s="326">
        <f t="shared" si="381"/>
        <v>0.1</v>
      </c>
      <c r="L3019" s="52">
        <v>10</v>
      </c>
      <c r="M3019" s="52">
        <v>10</v>
      </c>
      <c r="N3019" s="326">
        <f t="shared" si="382"/>
        <v>0.1</v>
      </c>
      <c r="O3019" s="308">
        <f t="shared" si="378"/>
        <v>0.4</v>
      </c>
    </row>
    <row r="3020" spans="1:15" ht="12.75">
      <c r="A3020" s="52" t="s">
        <v>626</v>
      </c>
      <c r="B3020" s="6" t="s">
        <v>9</v>
      </c>
      <c r="C3020" s="297">
        <v>1</v>
      </c>
      <c r="D3020" s="297">
        <v>400</v>
      </c>
      <c r="E3020" s="313">
        <f t="shared" si="379"/>
        <v>0.4</v>
      </c>
      <c r="F3020" s="52">
        <v>1</v>
      </c>
      <c r="G3020" s="52">
        <v>400</v>
      </c>
      <c r="H3020" s="292">
        <f t="shared" si="380"/>
        <v>0.4</v>
      </c>
      <c r="I3020" s="52"/>
      <c r="J3020" s="52"/>
      <c r="K3020" s="324">
        <f t="shared" si="381"/>
        <v>0</v>
      </c>
      <c r="L3020" s="52">
        <v>1</v>
      </c>
      <c r="M3020" s="52">
        <v>400</v>
      </c>
      <c r="N3020" s="324">
        <f t="shared" si="382"/>
        <v>0.4</v>
      </c>
      <c r="O3020" s="308">
        <f t="shared" si="378"/>
        <v>1.2000000000000002</v>
      </c>
    </row>
    <row r="3021" spans="1:15" ht="12.75">
      <c r="A3021" s="52" t="s">
        <v>602</v>
      </c>
      <c r="B3021" s="6" t="s">
        <v>9</v>
      </c>
      <c r="C3021" s="297">
        <v>4</v>
      </c>
      <c r="D3021" s="297">
        <v>95</v>
      </c>
      <c r="E3021" s="313">
        <f t="shared" si="379"/>
        <v>0.38</v>
      </c>
      <c r="F3021" s="52"/>
      <c r="G3021" s="52"/>
      <c r="H3021" s="292">
        <f t="shared" si="380"/>
        <v>0</v>
      </c>
      <c r="I3021" s="52">
        <v>4</v>
      </c>
      <c r="J3021" s="52">
        <v>95</v>
      </c>
      <c r="K3021" s="324">
        <f t="shared" si="381"/>
        <v>0.38</v>
      </c>
      <c r="L3021" s="52"/>
      <c r="M3021" s="52"/>
      <c r="N3021" s="324">
        <f t="shared" si="382"/>
        <v>0</v>
      </c>
      <c r="O3021" s="308">
        <f t="shared" si="378"/>
        <v>0.76</v>
      </c>
    </row>
    <row r="3022" spans="1:15" ht="33.75">
      <c r="A3022" s="52" t="s">
        <v>603</v>
      </c>
      <c r="B3022" s="6" t="s">
        <v>561</v>
      </c>
      <c r="C3022" s="297"/>
      <c r="D3022" s="297"/>
      <c r="E3022" s="302">
        <v>5</v>
      </c>
      <c r="F3022" s="52"/>
      <c r="G3022" s="52"/>
      <c r="H3022" s="292">
        <v>3</v>
      </c>
      <c r="I3022" s="52"/>
      <c r="J3022" s="52"/>
      <c r="K3022" s="324">
        <v>2</v>
      </c>
      <c r="L3022" s="52"/>
      <c r="M3022" s="52"/>
      <c r="N3022" s="324">
        <v>3</v>
      </c>
      <c r="O3022" s="308">
        <f t="shared" si="378"/>
        <v>13</v>
      </c>
    </row>
    <row r="3023" spans="1:15" ht="31.5">
      <c r="A3023" s="1" t="s">
        <v>20</v>
      </c>
      <c r="B3023" s="6" t="s">
        <v>1</v>
      </c>
      <c r="C3023" s="327"/>
      <c r="D3023" s="327"/>
      <c r="E3023" s="286">
        <f>SUM(E2998:E3022)</f>
        <v>20.115000000000002</v>
      </c>
      <c r="F3023" s="157"/>
      <c r="G3023" s="157"/>
      <c r="H3023" s="286">
        <f>SUM(H2998:H3022)</f>
        <v>15.680000000000003</v>
      </c>
      <c r="I3023" s="157"/>
      <c r="J3023" s="157"/>
      <c r="K3023" s="286">
        <f>SUM(K2998:K3022)</f>
        <v>30.575000000000003</v>
      </c>
      <c r="L3023" s="286"/>
      <c r="M3023" s="286"/>
      <c r="N3023" s="286">
        <f>SUM(N2998:N3022)</f>
        <v>28.120000000000005</v>
      </c>
      <c r="O3023" s="286">
        <f>SUM(O2998:O3022)</f>
        <v>94.49000000000002</v>
      </c>
    </row>
    <row r="3024" spans="1:15" ht="12.75">
      <c r="A3024" s="280" t="s">
        <v>604</v>
      </c>
      <c r="B3024" s="280" t="s">
        <v>22</v>
      </c>
      <c r="C3024" s="282"/>
      <c r="D3024" s="282"/>
      <c r="E3024" s="316">
        <f>E2940+E2942+E2954+E2956+E2958+E2965+E2971+E2973+E2983+E2987+E2996+E3023</f>
        <v>1048.7090300000002</v>
      </c>
      <c r="F3024" s="316"/>
      <c r="G3024" s="316"/>
      <c r="H3024" s="316">
        <f>H2940+H2942+H2954+H2956+H2958+H2965+H2971+H2973+H2983+H2987+H2996+H3023</f>
        <v>527.13967</v>
      </c>
      <c r="I3024" s="316"/>
      <c r="J3024" s="316"/>
      <c r="K3024" s="316">
        <f>K2940+K2942+K2954+K2956+K2958+K2965+K2971+K2973+K2983+K2987+K2996+K3023</f>
        <v>426.18062</v>
      </c>
      <c r="L3024" s="316"/>
      <c r="M3024" s="316"/>
      <c r="N3024" s="316">
        <f>N2940+N2942+N2954+N2956+N2958+N2965+N2971+N2973+N2983+N2987+N2996+N3023</f>
        <v>1025.60925</v>
      </c>
      <c r="O3024" s="316">
        <f>O2940+O2942+O2954+O2956+O2958+O2965+O2971+O2973+O2983+O2987+O2996+O3023</f>
        <v>3027.4085700000005</v>
      </c>
    </row>
    <row r="3025" spans="1:15" ht="12.75">
      <c r="A3025" s="158"/>
      <c r="B3025" s="158"/>
      <c r="C3025" s="158"/>
      <c r="D3025" s="158"/>
      <c r="E3025" s="158"/>
      <c r="F3025" s="158"/>
      <c r="G3025" s="158"/>
      <c r="H3025" s="158"/>
      <c r="I3025" s="158"/>
      <c r="J3025" s="158"/>
      <c r="K3025" s="158"/>
      <c r="L3025" s="158"/>
      <c r="M3025" s="158"/>
      <c r="N3025" s="158"/>
      <c r="O3025" s="158"/>
    </row>
    <row r="3026" spans="1:15" ht="12.75">
      <c r="A3026" s="349" t="s">
        <v>605</v>
      </c>
      <c r="B3026" s="350"/>
      <c r="C3026" s="350"/>
      <c r="D3026" s="350"/>
      <c r="E3026" s="350"/>
      <c r="F3026" s="350"/>
      <c r="G3026" s="350"/>
      <c r="H3026" s="350"/>
      <c r="I3026" s="350"/>
      <c r="J3026" s="350"/>
      <c r="K3026" s="350"/>
      <c r="L3026" s="350"/>
      <c r="M3026" s="350"/>
      <c r="N3026" s="350"/>
      <c r="O3026" s="351"/>
    </row>
    <row r="3027" spans="1:15" ht="12.75">
      <c r="A3027" s="333"/>
      <c r="B3027" s="329"/>
      <c r="C3027" s="329"/>
      <c r="D3027" s="329"/>
      <c r="E3027" s="329"/>
      <c r="F3027" s="329"/>
      <c r="G3027" s="329"/>
      <c r="H3027" s="329"/>
      <c r="I3027" s="329"/>
      <c r="J3027" s="329"/>
      <c r="K3027" s="329"/>
      <c r="L3027" s="329"/>
      <c r="M3027" s="329"/>
      <c r="N3027" s="329"/>
      <c r="O3027" s="329"/>
    </row>
    <row r="3028" spans="1:15" ht="12.75">
      <c r="A3028" s="328" t="s">
        <v>606</v>
      </c>
      <c r="B3028" s="280" t="s">
        <v>22</v>
      </c>
      <c r="C3028" s="329"/>
      <c r="D3028" s="329"/>
      <c r="E3028" s="329"/>
      <c r="F3028" s="329"/>
      <c r="G3028" s="329"/>
      <c r="H3028" s="329"/>
      <c r="I3028" s="329"/>
      <c r="J3028" s="329"/>
      <c r="K3028" s="308">
        <v>664</v>
      </c>
      <c r="L3028" s="329"/>
      <c r="M3028" s="329"/>
      <c r="N3028" s="308"/>
      <c r="O3028" s="308">
        <f>E3028+H3028+K3028+N3028</f>
        <v>664</v>
      </c>
    </row>
    <row r="3029" spans="1:15" ht="12.75">
      <c r="A3029" s="328" t="s">
        <v>607</v>
      </c>
      <c r="B3029" s="280" t="s">
        <v>22</v>
      </c>
      <c r="C3029" s="329"/>
      <c r="D3029" s="329"/>
      <c r="E3029" s="308"/>
      <c r="F3029" s="329"/>
      <c r="G3029" s="329"/>
      <c r="H3029" s="308"/>
      <c r="I3029" s="329"/>
      <c r="J3029" s="329"/>
      <c r="K3029" s="308">
        <v>737</v>
      </c>
      <c r="L3029" s="329"/>
      <c r="M3029" s="329"/>
      <c r="N3029" s="308"/>
      <c r="O3029" s="308">
        <f>E3029+H3029+K3029+N3029</f>
        <v>737</v>
      </c>
    </row>
    <row r="3030" spans="1:15" ht="12.75">
      <c r="A3030" s="104" t="s">
        <v>608</v>
      </c>
      <c r="B3030" s="280" t="s">
        <v>22</v>
      </c>
      <c r="C3030" s="104"/>
      <c r="D3030" s="104"/>
      <c r="E3030" s="292"/>
      <c r="F3030" s="292"/>
      <c r="G3030" s="292"/>
      <c r="H3030" s="292">
        <v>1274.203</v>
      </c>
      <c r="I3030" s="292"/>
      <c r="J3030" s="292"/>
      <c r="K3030" s="292"/>
      <c r="L3030" s="292"/>
      <c r="M3030" s="292"/>
      <c r="N3030" s="292"/>
      <c r="O3030" s="308">
        <f>E3030+H3030+K3030+N3030</f>
        <v>1274.203</v>
      </c>
    </row>
    <row r="3031" spans="1:15" ht="21">
      <c r="A3031" s="167" t="s">
        <v>28</v>
      </c>
      <c r="B3031" s="167" t="s">
        <v>1</v>
      </c>
      <c r="C3031" s="52"/>
      <c r="D3031" s="52"/>
      <c r="E3031" s="302">
        <f>SUM(E3029:E3030)</f>
        <v>0</v>
      </c>
      <c r="F3031" s="313"/>
      <c r="G3031" s="313"/>
      <c r="H3031" s="302">
        <f>SUM(H3028:H3030)</f>
        <v>1274.203</v>
      </c>
      <c r="I3031" s="313"/>
      <c r="J3031" s="313"/>
      <c r="K3031" s="302">
        <f>SUM(K3028:K3030)</f>
        <v>1401</v>
      </c>
      <c r="L3031" s="302"/>
      <c r="M3031" s="302"/>
      <c r="N3031" s="302">
        <f>SUM(N3028:N3030)</f>
        <v>0</v>
      </c>
      <c r="O3031" s="286">
        <f>SUM(O3028:O3030)</f>
        <v>2675.203</v>
      </c>
    </row>
    <row r="3032" spans="1:15" ht="12.75">
      <c r="A3032" s="352" t="s">
        <v>609</v>
      </c>
      <c r="B3032" s="353"/>
      <c r="C3032" s="353"/>
      <c r="D3032" s="353"/>
      <c r="E3032" s="353"/>
      <c r="F3032" s="353"/>
      <c r="G3032" s="353"/>
      <c r="H3032" s="353"/>
      <c r="I3032" s="353"/>
      <c r="J3032" s="353"/>
      <c r="K3032" s="353"/>
      <c r="L3032" s="353"/>
      <c r="M3032" s="353"/>
      <c r="N3032" s="353"/>
      <c r="O3032" s="354"/>
    </row>
    <row r="3033" spans="1:15" ht="22.5">
      <c r="A3033" s="52" t="s">
        <v>30</v>
      </c>
      <c r="B3033" s="2" t="s">
        <v>22</v>
      </c>
      <c r="C3033" s="167"/>
      <c r="D3033" s="168"/>
      <c r="E3033" s="302">
        <v>3.078</v>
      </c>
      <c r="F3033" s="302"/>
      <c r="G3033" s="302"/>
      <c r="H3033" s="302">
        <v>3.078</v>
      </c>
      <c r="I3033" s="302"/>
      <c r="J3033" s="302"/>
      <c r="K3033" s="302">
        <v>3.078</v>
      </c>
      <c r="L3033" s="302"/>
      <c r="M3033" s="302"/>
      <c r="N3033" s="302">
        <v>3.077</v>
      </c>
      <c r="O3033" s="316">
        <f>E3033+H3033+K3033+N3033</f>
        <v>12.311</v>
      </c>
    </row>
    <row r="3034" spans="1:15" ht="45">
      <c r="A3034" s="52" t="s">
        <v>31</v>
      </c>
      <c r="B3034" s="2" t="s">
        <v>22</v>
      </c>
      <c r="C3034" s="167"/>
      <c r="D3034" s="167"/>
      <c r="E3034" s="302">
        <v>2.338</v>
      </c>
      <c r="F3034" s="313"/>
      <c r="G3034" s="313"/>
      <c r="H3034" s="302">
        <v>2.337</v>
      </c>
      <c r="I3034" s="313"/>
      <c r="J3034" s="313"/>
      <c r="K3034" s="315">
        <v>2.338</v>
      </c>
      <c r="L3034" s="330"/>
      <c r="M3034" s="330"/>
      <c r="N3034" s="315">
        <v>2.338</v>
      </c>
      <c r="O3034" s="316">
        <f aca="true" t="shared" si="383" ref="O3034:O3043">E3034+H3034+K3034+N3034</f>
        <v>9.351</v>
      </c>
    </row>
    <row r="3035" spans="1:15" ht="112.5">
      <c r="A3035" s="52" t="s">
        <v>610</v>
      </c>
      <c r="B3035" s="2" t="s">
        <v>22</v>
      </c>
      <c r="C3035" s="167"/>
      <c r="D3035" s="167"/>
      <c r="E3035" s="302">
        <v>2.625</v>
      </c>
      <c r="F3035" s="313"/>
      <c r="G3035" s="313"/>
      <c r="H3035" s="313">
        <v>2.625</v>
      </c>
      <c r="I3035" s="313"/>
      <c r="J3035" s="313"/>
      <c r="K3035" s="313">
        <v>2.625</v>
      </c>
      <c r="L3035" s="313"/>
      <c r="M3035" s="313"/>
      <c r="N3035" s="313">
        <v>2.625</v>
      </c>
      <c r="O3035" s="316">
        <f t="shared" si="383"/>
        <v>10.5</v>
      </c>
    </row>
    <row r="3036" spans="1:15" ht="78.75">
      <c r="A3036" s="52" t="s">
        <v>695</v>
      </c>
      <c r="B3036" s="2" t="s">
        <v>22</v>
      </c>
      <c r="C3036" s="167"/>
      <c r="D3036" s="167"/>
      <c r="E3036" s="302">
        <v>2.7</v>
      </c>
      <c r="F3036" s="313"/>
      <c r="G3036" s="313"/>
      <c r="H3036" s="313">
        <v>2.7</v>
      </c>
      <c r="I3036" s="313"/>
      <c r="J3036" s="313"/>
      <c r="K3036" s="313">
        <v>2.7</v>
      </c>
      <c r="L3036" s="313"/>
      <c r="M3036" s="313"/>
      <c r="N3036" s="313">
        <v>2.7</v>
      </c>
      <c r="O3036" s="316">
        <f t="shared" si="383"/>
        <v>10.8</v>
      </c>
    </row>
    <row r="3037" spans="1:15" ht="33.75">
      <c r="A3037" s="52" t="s">
        <v>35</v>
      </c>
      <c r="B3037" s="2" t="s">
        <v>22</v>
      </c>
      <c r="C3037" s="167"/>
      <c r="D3037" s="167"/>
      <c r="E3037" s="313">
        <v>0.4</v>
      </c>
      <c r="F3037" s="313"/>
      <c r="G3037" s="313"/>
      <c r="H3037" s="313"/>
      <c r="I3037" s="313"/>
      <c r="J3037" s="313"/>
      <c r="K3037" s="313">
        <v>0.4</v>
      </c>
      <c r="L3037" s="313"/>
      <c r="M3037" s="313"/>
      <c r="N3037" s="313"/>
      <c r="O3037" s="316">
        <f t="shared" si="383"/>
        <v>0.8</v>
      </c>
    </row>
    <row r="3038" spans="1:15" ht="22.5">
      <c r="A3038" s="52" t="s">
        <v>36</v>
      </c>
      <c r="B3038" s="2" t="s">
        <v>22</v>
      </c>
      <c r="C3038" s="167"/>
      <c r="D3038" s="167"/>
      <c r="E3038" s="313">
        <v>6.485</v>
      </c>
      <c r="F3038" s="313"/>
      <c r="G3038" s="313"/>
      <c r="H3038" s="313">
        <v>6.485</v>
      </c>
      <c r="I3038" s="313"/>
      <c r="J3038" s="313"/>
      <c r="K3038" s="313">
        <v>6.485</v>
      </c>
      <c r="L3038" s="313"/>
      <c r="M3038" s="313"/>
      <c r="N3038" s="313">
        <v>6.486</v>
      </c>
      <c r="O3038" s="316">
        <f t="shared" si="383"/>
        <v>25.941000000000003</v>
      </c>
    </row>
    <row r="3039" spans="1:15" ht="45">
      <c r="A3039" s="52" t="s">
        <v>38</v>
      </c>
      <c r="B3039" s="2" t="s">
        <v>22</v>
      </c>
      <c r="C3039" s="167"/>
      <c r="D3039" s="167"/>
      <c r="E3039" s="302">
        <v>7.221</v>
      </c>
      <c r="F3039" s="302"/>
      <c r="G3039" s="302"/>
      <c r="H3039" s="302">
        <v>7.221</v>
      </c>
      <c r="I3039" s="302"/>
      <c r="J3039" s="302"/>
      <c r="K3039" s="302">
        <v>7.221</v>
      </c>
      <c r="L3039" s="302"/>
      <c r="M3039" s="302"/>
      <c r="N3039" s="302">
        <v>7.221</v>
      </c>
      <c r="O3039" s="316">
        <f t="shared" si="383"/>
        <v>28.884</v>
      </c>
    </row>
    <row r="3040" spans="1:15" ht="22.5">
      <c r="A3040" s="52" t="s">
        <v>611</v>
      </c>
      <c r="B3040" s="2" t="s">
        <v>22</v>
      </c>
      <c r="C3040" s="167"/>
      <c r="D3040" s="167"/>
      <c r="E3040" s="302">
        <v>15.887</v>
      </c>
      <c r="F3040" s="313"/>
      <c r="G3040" s="313"/>
      <c r="H3040" s="313">
        <v>15.888</v>
      </c>
      <c r="I3040" s="313"/>
      <c r="J3040" s="313"/>
      <c r="K3040" s="302">
        <v>15.887</v>
      </c>
      <c r="L3040" s="313"/>
      <c r="M3040" s="313"/>
      <c r="N3040" s="313">
        <v>15.888</v>
      </c>
      <c r="O3040" s="316">
        <f t="shared" si="383"/>
        <v>63.55</v>
      </c>
    </row>
    <row r="3041" spans="1:15" ht="22.5">
      <c r="A3041" s="52" t="s">
        <v>613</v>
      </c>
      <c r="B3041" s="2" t="s">
        <v>612</v>
      </c>
      <c r="C3041" s="167"/>
      <c r="D3041" s="167"/>
      <c r="E3041" s="302">
        <v>2.265</v>
      </c>
      <c r="F3041" s="302"/>
      <c r="G3041" s="302"/>
      <c r="H3041" s="302">
        <v>2.266</v>
      </c>
      <c r="I3041" s="302"/>
      <c r="J3041" s="302"/>
      <c r="K3041" s="302">
        <v>2.265</v>
      </c>
      <c r="L3041" s="302"/>
      <c r="M3041" s="302"/>
      <c r="N3041" s="302">
        <v>2.266</v>
      </c>
      <c r="O3041" s="316">
        <f t="shared" si="383"/>
        <v>9.062000000000001</v>
      </c>
    </row>
    <row r="3042" spans="1:15" ht="45">
      <c r="A3042" s="52" t="s">
        <v>614</v>
      </c>
      <c r="B3042" s="2" t="s">
        <v>1</v>
      </c>
      <c r="C3042" s="167"/>
      <c r="D3042" s="167"/>
      <c r="E3042" s="302">
        <v>0.25</v>
      </c>
      <c r="F3042" s="302"/>
      <c r="G3042" s="302"/>
      <c r="H3042" s="302">
        <v>0.25</v>
      </c>
      <c r="I3042" s="302"/>
      <c r="J3042" s="302"/>
      <c r="K3042" s="302">
        <v>0.2</v>
      </c>
      <c r="L3042" s="302"/>
      <c r="M3042" s="302"/>
      <c r="N3042" s="302">
        <v>0.2</v>
      </c>
      <c r="O3042" s="316">
        <f t="shared" si="383"/>
        <v>0.8999999999999999</v>
      </c>
    </row>
    <row r="3043" spans="1:15" ht="56.25">
      <c r="A3043" s="52" t="s">
        <v>615</v>
      </c>
      <c r="B3043" s="2" t="s">
        <v>1</v>
      </c>
      <c r="C3043" s="167"/>
      <c r="D3043" s="167"/>
      <c r="E3043" s="302"/>
      <c r="F3043" s="302"/>
      <c r="G3043" s="302"/>
      <c r="H3043" s="302">
        <v>3</v>
      </c>
      <c r="I3043" s="302"/>
      <c r="J3043" s="302"/>
      <c r="K3043" s="302"/>
      <c r="L3043" s="302"/>
      <c r="M3043" s="302"/>
      <c r="N3043" s="302">
        <v>1.6</v>
      </c>
      <c r="O3043" s="316">
        <f t="shared" si="383"/>
        <v>4.6</v>
      </c>
    </row>
    <row r="3044" spans="1:15" ht="21.75">
      <c r="A3044" s="331" t="s">
        <v>616</v>
      </c>
      <c r="B3044" s="281" t="s">
        <v>1</v>
      </c>
      <c r="C3044" s="282"/>
      <c r="D3044" s="282"/>
      <c r="E3044" s="316">
        <f>SUM(E3033:E3043)</f>
        <v>43.249</v>
      </c>
      <c r="F3044" s="316"/>
      <c r="G3044" s="316"/>
      <c r="H3044" s="316">
        <f>SUM(H3033:H3043)</f>
        <v>45.849999999999994</v>
      </c>
      <c r="I3044" s="316"/>
      <c r="J3044" s="316"/>
      <c r="K3044" s="316">
        <f>SUM(K3033:K3043)</f>
        <v>43.199000000000005</v>
      </c>
      <c r="L3044" s="316"/>
      <c r="M3044" s="316"/>
      <c r="N3044" s="316">
        <f>SUM(N3033:N3043)</f>
        <v>44.401</v>
      </c>
      <c r="O3044" s="316">
        <f>SUM(O3033:O3043)</f>
        <v>176.699</v>
      </c>
    </row>
    <row r="3045" spans="1:15" ht="12.75">
      <c r="A3045" s="158"/>
      <c r="B3045" s="158"/>
      <c r="C3045" s="158"/>
      <c r="D3045" s="158"/>
      <c r="E3045" s="158"/>
      <c r="F3045" s="158"/>
      <c r="G3045" s="158"/>
      <c r="H3045" s="158"/>
      <c r="I3045" s="158"/>
      <c r="J3045" s="158"/>
      <c r="K3045" s="158"/>
      <c r="L3045" s="158"/>
      <c r="M3045" s="158"/>
      <c r="N3045" s="158"/>
      <c r="O3045" s="158"/>
    </row>
    <row r="3046" spans="1:15" ht="12.75">
      <c r="A3046" s="355" t="s">
        <v>617</v>
      </c>
      <c r="B3046" s="356"/>
      <c r="C3046" s="357"/>
      <c r="D3046" s="158"/>
      <c r="E3046" s="316">
        <f>E3024+E3031+E3044</f>
        <v>1091.9580300000002</v>
      </c>
      <c r="F3046" s="341"/>
      <c r="G3046" s="341"/>
      <c r="H3046" s="316">
        <f>H3024+H3031+H3044</f>
        <v>1847.19267</v>
      </c>
      <c r="I3046" s="341"/>
      <c r="J3046" s="341"/>
      <c r="K3046" s="316">
        <f>K3024+K3031+K3044</f>
        <v>1870.3796200000002</v>
      </c>
      <c r="L3046" s="341"/>
      <c r="M3046" s="341"/>
      <c r="N3046" s="316">
        <f>N3024+N3031+N3044</f>
        <v>1070.01025</v>
      </c>
      <c r="O3046" s="316">
        <f>O3024+O3031+O3044</f>
        <v>5879.310570000001</v>
      </c>
    </row>
    <row r="3047" spans="1:15" ht="12.75">
      <c r="A3047" s="342"/>
      <c r="B3047" s="342"/>
      <c r="C3047" s="342"/>
      <c r="D3047" s="334"/>
      <c r="E3047" s="343"/>
      <c r="F3047" s="345"/>
      <c r="G3047" s="345"/>
      <c r="H3047" s="343"/>
      <c r="I3047" s="345"/>
      <c r="J3047" s="345"/>
      <c r="K3047" s="343"/>
      <c r="L3047" s="345"/>
      <c r="M3047" s="345"/>
      <c r="N3047" s="343"/>
      <c r="O3047" s="343"/>
    </row>
    <row r="3048" spans="1:15" ht="12.75">
      <c r="A3048" s="342"/>
      <c r="B3048" s="342"/>
      <c r="C3048" s="342"/>
      <c r="D3048" s="334"/>
      <c r="E3048" s="343"/>
      <c r="F3048" s="345"/>
      <c r="G3048" s="345"/>
      <c r="H3048" s="343"/>
      <c r="I3048" s="345"/>
      <c r="J3048" s="345"/>
      <c r="K3048" s="343"/>
      <c r="L3048" s="345"/>
      <c r="M3048" s="345"/>
      <c r="N3048" s="343"/>
      <c r="O3048" s="343"/>
    </row>
    <row r="3049" spans="1:15" ht="12.75">
      <c r="A3049" s="346"/>
      <c r="B3049" s="334"/>
      <c r="C3049" s="334"/>
      <c r="D3049" s="334"/>
      <c r="E3049" s="343"/>
      <c r="F3049" s="343"/>
      <c r="G3049" s="343"/>
      <c r="H3049" s="343"/>
      <c r="I3049" s="343"/>
      <c r="J3049" s="343"/>
      <c r="K3049" s="343"/>
      <c r="L3049" s="343"/>
      <c r="M3049" s="343"/>
      <c r="N3049" s="343"/>
      <c r="O3049" s="343"/>
    </row>
    <row r="3050" spans="1:15" ht="12.75">
      <c r="A3050" s="346"/>
      <c r="B3050" s="334"/>
      <c r="C3050" s="334"/>
      <c r="D3050" s="334"/>
      <c r="E3050" s="343"/>
      <c r="F3050" s="343"/>
      <c r="G3050" s="343"/>
      <c r="H3050" s="343"/>
      <c r="I3050" s="343"/>
      <c r="J3050" s="343"/>
      <c r="K3050" s="343"/>
      <c r="L3050" s="343"/>
      <c r="M3050" s="343"/>
      <c r="N3050" s="343"/>
      <c r="O3050" s="343"/>
    </row>
    <row r="3051" spans="1:15" ht="12.75">
      <c r="A3051" s="346"/>
      <c r="B3051" s="334"/>
      <c r="C3051" s="334"/>
      <c r="D3051" s="334"/>
      <c r="E3051" s="343"/>
      <c r="F3051" s="343"/>
      <c r="G3051" s="343"/>
      <c r="H3051" s="343"/>
      <c r="I3051" s="343"/>
      <c r="J3051" s="343"/>
      <c r="K3051" s="343"/>
      <c r="L3051" s="343"/>
      <c r="M3051" s="343"/>
      <c r="N3051" s="343"/>
      <c r="O3051" s="343"/>
    </row>
    <row r="3052" spans="1:15" ht="12.75">
      <c r="A3052" s="373" t="s">
        <v>699</v>
      </c>
      <c r="B3052" s="373"/>
      <c r="C3052" s="373"/>
      <c r="D3052" s="373"/>
      <c r="E3052" s="373"/>
      <c r="F3052" s="373"/>
      <c r="G3052" s="373"/>
      <c r="H3052" s="373"/>
      <c r="I3052" s="373"/>
      <c r="J3052" s="373"/>
      <c r="K3052" s="373"/>
      <c r="L3052" s="373"/>
      <c r="M3052" s="373"/>
      <c r="N3052" s="373"/>
      <c r="O3052" s="373"/>
    </row>
    <row r="3053" spans="1:15" ht="12.75">
      <c r="A3053" s="347"/>
      <c r="B3053" s="347"/>
      <c r="C3053" s="347"/>
      <c r="D3053" s="347"/>
      <c r="E3053" s="347"/>
      <c r="F3053" s="347"/>
      <c r="G3053" s="347"/>
      <c r="H3053" s="347"/>
      <c r="I3053" s="347"/>
      <c r="J3053" s="347"/>
      <c r="K3053" s="347"/>
      <c r="L3053" s="347"/>
      <c r="M3053" s="347"/>
      <c r="N3053" s="347"/>
      <c r="O3053" s="347"/>
    </row>
    <row r="3054" spans="1:15" ht="52.5">
      <c r="A3054" s="276" t="s">
        <v>43</v>
      </c>
      <c r="B3054" s="276" t="s">
        <v>44</v>
      </c>
      <c r="C3054" s="367" t="s">
        <v>45</v>
      </c>
      <c r="D3054" s="368"/>
      <c r="E3054" s="368"/>
      <c r="F3054" s="368"/>
      <c r="G3054" s="368"/>
      <c r="H3054" s="368"/>
      <c r="I3054" s="368"/>
      <c r="J3054" s="368"/>
      <c r="K3054" s="368"/>
      <c r="L3054" s="368"/>
      <c r="M3054" s="368"/>
      <c r="N3054" s="369"/>
      <c r="O3054" s="130" t="s">
        <v>46</v>
      </c>
    </row>
    <row r="3055" spans="1:15" ht="12.75">
      <c r="A3055" s="277"/>
      <c r="B3055" s="277"/>
      <c r="C3055" s="367" t="s">
        <v>47</v>
      </c>
      <c r="D3055" s="368"/>
      <c r="E3055" s="368"/>
      <c r="F3055" s="367" t="s">
        <v>48</v>
      </c>
      <c r="G3055" s="368"/>
      <c r="H3055" s="368"/>
      <c r="I3055" s="367" t="s">
        <v>49</v>
      </c>
      <c r="J3055" s="368"/>
      <c r="K3055" s="368"/>
      <c r="L3055" s="367" t="s">
        <v>50</v>
      </c>
      <c r="M3055" s="368"/>
      <c r="N3055" s="369"/>
      <c r="O3055" s="130"/>
    </row>
    <row r="3056" spans="1:15" ht="21">
      <c r="A3056" s="278"/>
      <c r="B3056" s="278"/>
      <c r="C3056" s="277" t="s">
        <v>51</v>
      </c>
      <c r="D3056" s="277" t="s">
        <v>52</v>
      </c>
      <c r="E3056" s="277" t="s">
        <v>53</v>
      </c>
      <c r="F3056" s="277" t="s">
        <v>51</v>
      </c>
      <c r="G3056" s="277" t="s">
        <v>54</v>
      </c>
      <c r="H3056" s="277" t="s">
        <v>53</v>
      </c>
      <c r="I3056" s="277" t="s">
        <v>51</v>
      </c>
      <c r="J3056" s="277" t="s">
        <v>54</v>
      </c>
      <c r="K3056" s="277" t="s">
        <v>53</v>
      </c>
      <c r="L3056" s="130" t="s">
        <v>51</v>
      </c>
      <c r="M3056" s="130" t="s">
        <v>54</v>
      </c>
      <c r="N3056" s="130" t="s">
        <v>53</v>
      </c>
      <c r="O3056" s="132"/>
    </row>
    <row r="3057" spans="1:15" ht="12.75">
      <c r="A3057" s="359" t="s">
        <v>55</v>
      </c>
      <c r="B3057" s="360"/>
      <c r="C3057" s="360"/>
      <c r="D3057" s="360"/>
      <c r="E3057" s="360"/>
      <c r="F3057" s="360"/>
      <c r="G3057" s="360"/>
      <c r="H3057" s="360"/>
      <c r="I3057" s="360"/>
      <c r="J3057" s="360"/>
      <c r="K3057" s="360"/>
      <c r="L3057" s="360"/>
      <c r="M3057" s="360"/>
      <c r="N3057" s="360"/>
      <c r="O3057" s="361"/>
    </row>
    <row r="3058" spans="1:15" ht="12.75">
      <c r="A3058" s="349" t="s">
        <v>56</v>
      </c>
      <c r="B3058" s="350"/>
      <c r="C3058" s="350"/>
      <c r="D3058" s="350"/>
      <c r="E3058" s="350"/>
      <c r="F3058" s="350"/>
      <c r="G3058" s="350"/>
      <c r="H3058" s="350"/>
      <c r="I3058" s="350"/>
      <c r="J3058" s="350"/>
      <c r="K3058" s="350"/>
      <c r="L3058" s="350"/>
      <c r="M3058" s="350"/>
      <c r="N3058" s="350"/>
      <c r="O3058" s="351"/>
    </row>
    <row r="3059" spans="1:15" ht="12.75">
      <c r="A3059" s="279"/>
      <c r="B3059" s="280"/>
      <c r="C3059" s="104"/>
      <c r="D3059" s="104"/>
      <c r="E3059" s="281"/>
      <c r="F3059" s="104"/>
      <c r="G3059" s="104"/>
      <c r="H3059" s="282"/>
      <c r="I3059" s="158"/>
      <c r="J3059" s="158"/>
      <c r="K3059" s="282"/>
      <c r="L3059" s="283"/>
      <c r="M3059" s="283"/>
      <c r="N3059" s="284"/>
      <c r="O3059" s="284"/>
    </row>
    <row r="3060" spans="1:15" ht="12.75">
      <c r="A3060" s="285" t="s">
        <v>545</v>
      </c>
      <c r="B3060" s="285"/>
      <c r="C3060" s="157"/>
      <c r="D3060" s="157"/>
      <c r="E3060" s="286">
        <v>140</v>
      </c>
      <c r="F3060" s="157"/>
      <c r="G3060" s="157"/>
      <c r="H3060" s="286">
        <v>140</v>
      </c>
      <c r="I3060" s="157"/>
      <c r="J3060" s="157"/>
      <c r="K3060" s="286">
        <v>140</v>
      </c>
      <c r="L3060" s="287"/>
      <c r="M3060" s="287"/>
      <c r="N3060" s="286">
        <v>140</v>
      </c>
      <c r="O3060" s="288">
        <f>SUM(E3060,H3060,K3060,N3060)</f>
        <v>560</v>
      </c>
    </row>
    <row r="3061" spans="1:15" ht="12.75">
      <c r="A3061" s="285"/>
      <c r="B3061" s="285"/>
      <c r="C3061" s="157"/>
      <c r="D3061" s="157"/>
      <c r="E3061" s="286"/>
      <c r="F3061" s="157"/>
      <c r="G3061" s="157"/>
      <c r="H3061" s="286"/>
      <c r="I3061" s="157"/>
      <c r="J3061" s="157"/>
      <c r="K3061" s="286"/>
      <c r="L3061" s="289"/>
      <c r="M3061" s="289"/>
      <c r="N3061" s="286"/>
      <c r="O3061" s="332"/>
    </row>
    <row r="3062" spans="1:15" ht="22.5">
      <c r="A3062" s="290" t="s">
        <v>57</v>
      </c>
      <c r="B3062" s="291" t="s">
        <v>58</v>
      </c>
      <c r="C3062" s="159">
        <v>160</v>
      </c>
      <c r="D3062" s="159">
        <v>170</v>
      </c>
      <c r="E3062" s="292">
        <f>(C3062*D3062)/1000</f>
        <v>27.2</v>
      </c>
      <c r="F3062" s="159">
        <v>260</v>
      </c>
      <c r="G3062" s="159">
        <v>170</v>
      </c>
      <c r="H3062" s="292">
        <f>(F3062*G3062)/1000</f>
        <v>44.2</v>
      </c>
      <c r="I3062" s="159">
        <v>260</v>
      </c>
      <c r="J3062" s="159">
        <v>170</v>
      </c>
      <c r="K3062" s="292">
        <f>(I3062*J3062)/1000</f>
        <v>44.2</v>
      </c>
      <c r="L3062" s="293">
        <v>260</v>
      </c>
      <c r="M3062" s="293">
        <v>170</v>
      </c>
      <c r="N3062" s="292">
        <f>(L3062*M3062)/1000</f>
        <v>44.2</v>
      </c>
      <c r="O3062" s="288">
        <f>SUM(E3062,H3062,K3062,N3062)</f>
        <v>159.8</v>
      </c>
    </row>
    <row r="3063" spans="1:15" ht="12.75">
      <c r="A3063" s="290"/>
      <c r="B3063" s="291"/>
      <c r="C3063" s="159"/>
      <c r="D3063" s="159"/>
      <c r="E3063" s="281"/>
      <c r="F3063" s="159"/>
      <c r="G3063" s="159"/>
      <c r="H3063" s="281"/>
      <c r="I3063" s="159"/>
      <c r="J3063" s="159"/>
      <c r="K3063" s="281"/>
      <c r="L3063" s="293"/>
      <c r="M3063" s="293"/>
      <c r="N3063" s="281"/>
      <c r="O3063" s="288"/>
    </row>
    <row r="3064" spans="1:15" ht="12.75">
      <c r="A3064" s="279" t="s">
        <v>546</v>
      </c>
      <c r="B3064" s="291" t="s">
        <v>58</v>
      </c>
      <c r="C3064" s="158">
        <v>90</v>
      </c>
      <c r="D3064" s="158">
        <v>34</v>
      </c>
      <c r="E3064" s="292">
        <f aca="true" t="shared" si="384" ref="E3064:E3072">(C3064*D3064)/1000</f>
        <v>3.06</v>
      </c>
      <c r="F3064" s="158">
        <v>90</v>
      </c>
      <c r="G3064" s="158">
        <v>30</v>
      </c>
      <c r="H3064" s="292">
        <f aca="true" t="shared" si="385" ref="H3064:H3072">(F3064*G3064)/1000</f>
        <v>2.7</v>
      </c>
      <c r="I3064" s="158">
        <v>90</v>
      </c>
      <c r="J3064" s="158">
        <v>20</v>
      </c>
      <c r="K3064" s="292">
        <f aca="true" t="shared" si="386" ref="K3064:K3072">(I3064*J3064)/1000</f>
        <v>1.8</v>
      </c>
      <c r="L3064" s="158">
        <v>90</v>
      </c>
      <c r="M3064" s="158">
        <v>25</v>
      </c>
      <c r="N3064" s="292">
        <f aca="true" t="shared" si="387" ref="N3064:N3072">(L3064*M3064)/1000</f>
        <v>2.25</v>
      </c>
      <c r="O3064" s="288">
        <f>SUM(C3064:N3064)</f>
        <v>478.81</v>
      </c>
    </row>
    <row r="3065" spans="1:15" ht="12.75">
      <c r="A3065" s="279" t="s">
        <v>547</v>
      </c>
      <c r="B3065" s="291" t="s">
        <v>58</v>
      </c>
      <c r="C3065" s="158">
        <v>130</v>
      </c>
      <c r="D3065" s="158">
        <v>40</v>
      </c>
      <c r="E3065" s="292">
        <f t="shared" si="384"/>
        <v>5.2</v>
      </c>
      <c r="F3065" s="158">
        <v>130</v>
      </c>
      <c r="G3065" s="158">
        <v>30</v>
      </c>
      <c r="H3065" s="292">
        <f t="shared" si="385"/>
        <v>3.9</v>
      </c>
      <c r="I3065" s="158">
        <v>130</v>
      </c>
      <c r="J3065" s="158">
        <v>25</v>
      </c>
      <c r="K3065" s="292">
        <f t="shared" si="386"/>
        <v>3.25</v>
      </c>
      <c r="L3065" s="158">
        <v>130</v>
      </c>
      <c r="M3065" s="158">
        <v>27</v>
      </c>
      <c r="N3065" s="292">
        <f t="shared" si="387"/>
        <v>3.51</v>
      </c>
      <c r="O3065" s="288">
        <f aca="true" t="shared" si="388" ref="O3065:O3072">SUM(E3065,H3065,K3065,N3065)</f>
        <v>15.86</v>
      </c>
    </row>
    <row r="3066" spans="1:15" ht="12.75">
      <c r="A3066" s="279" t="s">
        <v>548</v>
      </c>
      <c r="B3066" s="291" t="s">
        <v>58</v>
      </c>
      <c r="C3066" s="158">
        <v>70</v>
      </c>
      <c r="D3066" s="158">
        <v>20</v>
      </c>
      <c r="E3066" s="292">
        <f>(C3066*D3066)/1000</f>
        <v>1.4</v>
      </c>
      <c r="F3066" s="158">
        <v>120</v>
      </c>
      <c r="G3066" s="158">
        <v>20</v>
      </c>
      <c r="H3066" s="292">
        <f t="shared" si="385"/>
        <v>2.4</v>
      </c>
      <c r="I3066" s="158">
        <v>30</v>
      </c>
      <c r="J3066" s="158">
        <v>20</v>
      </c>
      <c r="K3066" s="292">
        <f t="shared" si="386"/>
        <v>0.6</v>
      </c>
      <c r="L3066" s="158">
        <v>70</v>
      </c>
      <c r="M3066" s="158">
        <v>20</v>
      </c>
      <c r="N3066" s="292">
        <f t="shared" si="387"/>
        <v>1.4</v>
      </c>
      <c r="O3066" s="288">
        <f t="shared" si="388"/>
        <v>5.799999999999999</v>
      </c>
    </row>
    <row r="3067" spans="1:15" ht="12.75">
      <c r="A3067" s="279" t="s">
        <v>549</v>
      </c>
      <c r="B3067" s="291" t="s">
        <v>58</v>
      </c>
      <c r="C3067" s="158">
        <v>200</v>
      </c>
      <c r="D3067" s="158">
        <v>30</v>
      </c>
      <c r="E3067" s="292">
        <f t="shared" si="384"/>
        <v>6</v>
      </c>
      <c r="F3067" s="158">
        <v>250</v>
      </c>
      <c r="G3067" s="158">
        <v>25</v>
      </c>
      <c r="H3067" s="292">
        <f t="shared" si="385"/>
        <v>6.25</v>
      </c>
      <c r="I3067" s="158">
        <v>300</v>
      </c>
      <c r="J3067" s="158">
        <v>15</v>
      </c>
      <c r="K3067" s="292">
        <f t="shared" si="386"/>
        <v>4.5</v>
      </c>
      <c r="L3067" s="158">
        <v>300</v>
      </c>
      <c r="M3067" s="158">
        <v>25</v>
      </c>
      <c r="N3067" s="292">
        <f t="shared" si="387"/>
        <v>7.5</v>
      </c>
      <c r="O3067" s="288">
        <f t="shared" si="388"/>
        <v>24.25</v>
      </c>
    </row>
    <row r="3068" spans="1:15" ht="12.75">
      <c r="A3068" s="279" t="s">
        <v>550</v>
      </c>
      <c r="B3068" s="291" t="s">
        <v>58</v>
      </c>
      <c r="C3068" s="158">
        <v>830</v>
      </c>
      <c r="D3068" s="158">
        <v>25</v>
      </c>
      <c r="E3068" s="292">
        <f t="shared" si="384"/>
        <v>20.75</v>
      </c>
      <c r="F3068" s="158">
        <v>900</v>
      </c>
      <c r="G3068" s="158">
        <v>25</v>
      </c>
      <c r="H3068" s="292">
        <f t="shared" si="385"/>
        <v>22.5</v>
      </c>
      <c r="I3068" s="158">
        <v>900</v>
      </c>
      <c r="J3068" s="158">
        <v>25</v>
      </c>
      <c r="K3068" s="292">
        <f t="shared" si="386"/>
        <v>22.5</v>
      </c>
      <c r="L3068" s="158">
        <v>900</v>
      </c>
      <c r="M3068" s="158">
        <v>25</v>
      </c>
      <c r="N3068" s="292">
        <f t="shared" si="387"/>
        <v>22.5</v>
      </c>
      <c r="O3068" s="288">
        <f t="shared" si="388"/>
        <v>88.25</v>
      </c>
    </row>
    <row r="3069" spans="1:15" ht="12.75">
      <c r="A3069" s="279" t="s">
        <v>551</v>
      </c>
      <c r="B3069" s="291" t="s">
        <v>58</v>
      </c>
      <c r="C3069" s="158">
        <v>30</v>
      </c>
      <c r="D3069" s="158">
        <v>100</v>
      </c>
      <c r="E3069" s="292">
        <f t="shared" si="384"/>
        <v>3</v>
      </c>
      <c r="F3069" s="158">
        <v>30</v>
      </c>
      <c r="G3069" s="158">
        <v>100</v>
      </c>
      <c r="H3069" s="292">
        <f t="shared" si="385"/>
        <v>3</v>
      </c>
      <c r="I3069" s="158">
        <v>30</v>
      </c>
      <c r="J3069" s="158">
        <v>50</v>
      </c>
      <c r="K3069" s="292">
        <f t="shared" si="386"/>
        <v>1.5</v>
      </c>
      <c r="L3069" s="158">
        <v>30</v>
      </c>
      <c r="M3069" s="158">
        <v>100</v>
      </c>
      <c r="N3069" s="292">
        <f t="shared" si="387"/>
        <v>3</v>
      </c>
      <c r="O3069" s="288">
        <f t="shared" si="388"/>
        <v>10.5</v>
      </c>
    </row>
    <row r="3070" spans="1:15" ht="12.75">
      <c r="A3070" s="279" t="s">
        <v>552</v>
      </c>
      <c r="B3070" s="291" t="s">
        <v>58</v>
      </c>
      <c r="C3070" s="158">
        <v>10</v>
      </c>
      <c r="D3070" s="158">
        <v>100</v>
      </c>
      <c r="E3070" s="292">
        <f t="shared" si="384"/>
        <v>1</v>
      </c>
      <c r="F3070" s="158">
        <v>10</v>
      </c>
      <c r="G3070" s="158">
        <v>100</v>
      </c>
      <c r="H3070" s="292">
        <f t="shared" si="385"/>
        <v>1</v>
      </c>
      <c r="I3070" s="158">
        <v>40</v>
      </c>
      <c r="J3070" s="158">
        <v>50</v>
      </c>
      <c r="K3070" s="292">
        <f t="shared" si="386"/>
        <v>2</v>
      </c>
      <c r="L3070" s="158">
        <v>45</v>
      </c>
      <c r="M3070" s="158">
        <v>100</v>
      </c>
      <c r="N3070" s="292">
        <f t="shared" si="387"/>
        <v>4.5</v>
      </c>
      <c r="O3070" s="288">
        <f t="shared" si="388"/>
        <v>8.5</v>
      </c>
    </row>
    <row r="3071" spans="1:15" ht="12.75">
      <c r="A3071" s="279" t="s">
        <v>693</v>
      </c>
      <c r="B3071" s="291" t="s">
        <v>58</v>
      </c>
      <c r="C3071" s="158"/>
      <c r="D3071" s="158"/>
      <c r="E3071" s="292">
        <f t="shared" si="384"/>
        <v>0</v>
      </c>
      <c r="F3071" s="158"/>
      <c r="G3071" s="158"/>
      <c r="H3071" s="292">
        <f t="shared" si="385"/>
        <v>0</v>
      </c>
      <c r="I3071" s="158"/>
      <c r="J3071" s="158"/>
      <c r="K3071" s="292">
        <f t="shared" si="386"/>
        <v>0</v>
      </c>
      <c r="L3071" s="158"/>
      <c r="M3071" s="158"/>
      <c r="N3071" s="292">
        <f t="shared" si="387"/>
        <v>0</v>
      </c>
      <c r="O3071" s="288">
        <f t="shared" si="388"/>
        <v>0</v>
      </c>
    </row>
    <row r="3072" spans="1:15" ht="12.75">
      <c r="A3072" s="279" t="s">
        <v>698</v>
      </c>
      <c r="B3072" s="291" t="s">
        <v>58</v>
      </c>
      <c r="C3072" s="158"/>
      <c r="D3072" s="158"/>
      <c r="E3072" s="292">
        <f t="shared" si="384"/>
        <v>0</v>
      </c>
      <c r="F3072" s="158"/>
      <c r="G3072" s="158"/>
      <c r="H3072" s="292">
        <f t="shared" si="385"/>
        <v>0</v>
      </c>
      <c r="I3072" s="158">
        <v>15</v>
      </c>
      <c r="J3072" s="158">
        <v>50</v>
      </c>
      <c r="K3072" s="292">
        <f t="shared" si="386"/>
        <v>0.75</v>
      </c>
      <c r="L3072" s="158"/>
      <c r="M3072" s="158"/>
      <c r="N3072" s="292">
        <f t="shared" si="387"/>
        <v>0</v>
      </c>
      <c r="O3072" s="288">
        <f t="shared" si="388"/>
        <v>0.75</v>
      </c>
    </row>
    <row r="3073" spans="1:15" ht="12.75">
      <c r="A3073" s="279"/>
      <c r="B3073" s="291"/>
      <c r="C3073" s="16"/>
      <c r="D3073" s="16"/>
      <c r="E3073" s="281"/>
      <c r="F3073" s="16"/>
      <c r="G3073" s="16"/>
      <c r="H3073" s="281"/>
      <c r="I3073" s="16"/>
      <c r="J3073" s="16"/>
      <c r="K3073" s="281"/>
      <c r="L3073" s="16"/>
      <c r="M3073" s="16"/>
      <c r="N3073" s="292"/>
      <c r="O3073" s="288"/>
    </row>
    <row r="3074" spans="1:15" ht="12.75">
      <c r="A3074" s="285" t="s">
        <v>553</v>
      </c>
      <c r="B3074" s="157"/>
      <c r="C3074" s="157"/>
      <c r="D3074" s="157"/>
      <c r="E3074" s="286">
        <f>SUM(E3064:E3072)</f>
        <v>40.41</v>
      </c>
      <c r="F3074" s="157"/>
      <c r="G3074" s="157"/>
      <c r="H3074" s="286">
        <f>SUM(H3064:H3072)</f>
        <v>41.75</v>
      </c>
      <c r="I3074" s="157"/>
      <c r="J3074" s="157"/>
      <c r="K3074" s="286">
        <f>SUM(K3064:K3072)</f>
        <v>36.9</v>
      </c>
      <c r="L3074" s="157"/>
      <c r="M3074" s="157"/>
      <c r="N3074" s="286">
        <f>SUM(N3064:N3072)</f>
        <v>44.66</v>
      </c>
      <c r="O3074" s="288">
        <f>SUM(E3074,H3074,K3074,N3074)</f>
        <v>163.72</v>
      </c>
    </row>
    <row r="3075" spans="1:15" ht="12.75">
      <c r="A3075" s="285"/>
      <c r="B3075" s="157"/>
      <c r="C3075" s="157"/>
      <c r="D3075" s="157"/>
      <c r="E3075" s="285"/>
      <c r="F3075" s="157"/>
      <c r="G3075" s="157"/>
      <c r="H3075" s="285"/>
      <c r="I3075" s="157"/>
      <c r="J3075" s="157"/>
      <c r="K3075" s="285"/>
      <c r="L3075" s="157"/>
      <c r="M3075" s="157"/>
      <c r="N3075" s="285"/>
      <c r="O3075" s="294"/>
    </row>
    <row r="3076" spans="1:15" ht="12.75">
      <c r="A3076" s="296" t="s">
        <v>59</v>
      </c>
      <c r="B3076" s="167" t="s">
        <v>169</v>
      </c>
      <c r="C3076" s="297">
        <v>1400</v>
      </c>
      <c r="D3076" s="297">
        <v>20</v>
      </c>
      <c r="E3076" s="292">
        <f>(C3076*D3076)/1000</f>
        <v>28</v>
      </c>
      <c r="F3076" s="297">
        <v>1500</v>
      </c>
      <c r="G3076" s="297">
        <v>20</v>
      </c>
      <c r="H3076" s="292">
        <f>(F3076*G3076)/1000</f>
        <v>30</v>
      </c>
      <c r="I3076" s="297">
        <v>1500</v>
      </c>
      <c r="J3076" s="297">
        <v>20</v>
      </c>
      <c r="K3076" s="292">
        <f>(I3076*J3076)/1000</f>
        <v>30</v>
      </c>
      <c r="L3076" s="298">
        <v>1500</v>
      </c>
      <c r="M3076" s="299">
        <v>20</v>
      </c>
      <c r="N3076" s="292">
        <f>(L3076*M3076)/1000</f>
        <v>30</v>
      </c>
      <c r="O3076" s="288">
        <f>SUM(E3076,H3076,K3076,N3076)</f>
        <v>118</v>
      </c>
    </row>
    <row r="3077" spans="1:15" ht="12.75">
      <c r="A3077" s="296"/>
      <c r="B3077" s="167"/>
      <c r="C3077" s="52"/>
      <c r="D3077" s="52"/>
      <c r="E3077" s="281"/>
      <c r="F3077" s="52"/>
      <c r="G3077" s="52"/>
      <c r="H3077" s="281"/>
      <c r="I3077" s="52"/>
      <c r="J3077" s="52"/>
      <c r="K3077" s="281"/>
      <c r="L3077" s="155"/>
      <c r="M3077" s="155"/>
      <c r="N3077" s="300"/>
      <c r="O3077" s="301"/>
    </row>
    <row r="3078" spans="1:15" ht="21">
      <c r="A3078" s="167" t="s">
        <v>60</v>
      </c>
      <c r="B3078" s="167"/>
      <c r="C3078" s="52"/>
      <c r="D3078" s="52"/>
      <c r="E3078" s="302">
        <v>1.5</v>
      </c>
      <c r="F3078" s="303"/>
      <c r="G3078" s="303"/>
      <c r="H3078" s="302">
        <v>1.5</v>
      </c>
      <c r="I3078" s="303"/>
      <c r="J3078" s="303"/>
      <c r="K3078" s="302">
        <v>1.5</v>
      </c>
      <c r="L3078" s="304"/>
      <c r="M3078" s="304"/>
      <c r="N3078" s="304">
        <v>1.5</v>
      </c>
      <c r="O3078" s="305">
        <f>SUM(E3078,H3078,K3078,N3078)</f>
        <v>6</v>
      </c>
    </row>
    <row r="3079" spans="1:15" ht="12.75">
      <c r="A3079" s="362" t="s">
        <v>61</v>
      </c>
      <c r="B3079" s="363"/>
      <c r="C3079" s="363"/>
      <c r="D3079" s="364"/>
      <c r="E3079" s="158"/>
      <c r="F3079" s="158"/>
      <c r="G3079" s="158"/>
      <c r="H3079" s="158"/>
      <c r="I3079" s="158"/>
      <c r="J3079" s="158"/>
      <c r="K3079" s="158"/>
      <c r="L3079" s="158"/>
      <c r="M3079" s="158"/>
      <c r="N3079" s="158"/>
      <c r="O3079" s="158"/>
    </row>
    <row r="3080" spans="1:15" ht="22.5">
      <c r="A3080" s="52" t="s">
        <v>62</v>
      </c>
      <c r="B3080" s="167" t="s">
        <v>63</v>
      </c>
      <c r="C3080" s="297">
        <v>15.44</v>
      </c>
      <c r="D3080" s="297">
        <v>4.38</v>
      </c>
      <c r="E3080" s="302">
        <f>C3080*D3080</f>
        <v>67.6272</v>
      </c>
      <c r="F3080" s="297">
        <v>10.3</v>
      </c>
      <c r="G3080" s="297">
        <v>4.38</v>
      </c>
      <c r="H3080" s="302">
        <f>F3080*G3080</f>
        <v>45.114000000000004</v>
      </c>
      <c r="I3080" s="297">
        <v>6.14</v>
      </c>
      <c r="J3080" s="297">
        <v>4.39</v>
      </c>
      <c r="K3080" s="302">
        <f>I3080*J3080</f>
        <v>26.954599999999996</v>
      </c>
      <c r="L3080" s="307">
        <v>19.6</v>
      </c>
      <c r="M3080" s="303">
        <v>4.37</v>
      </c>
      <c r="N3080" s="302">
        <f>L3080*M3080</f>
        <v>85.65200000000002</v>
      </c>
      <c r="O3080" s="308">
        <f>E3080+H3080+K3080+N3080</f>
        <v>225.3478</v>
      </c>
    </row>
    <row r="3081" spans="1:15" ht="22.5">
      <c r="A3081" s="52" t="s">
        <v>64</v>
      </c>
      <c r="B3081" s="167" t="s">
        <v>65</v>
      </c>
      <c r="C3081" s="297">
        <v>102.59</v>
      </c>
      <c r="D3081" s="297">
        <v>2.222</v>
      </c>
      <c r="E3081" s="302">
        <f>C3081*D3081</f>
        <v>227.95498</v>
      </c>
      <c r="F3081" s="297">
        <v>19.35</v>
      </c>
      <c r="G3081" s="297">
        <v>2.222</v>
      </c>
      <c r="H3081" s="302">
        <f>F3081*G3081</f>
        <v>42.9957</v>
      </c>
      <c r="I3081" s="297"/>
      <c r="J3081" s="297"/>
      <c r="K3081" s="302">
        <f>I3081*J3081</f>
        <v>0</v>
      </c>
      <c r="L3081" s="307">
        <v>84.87</v>
      </c>
      <c r="M3081" s="303">
        <v>2.222</v>
      </c>
      <c r="N3081" s="302">
        <f>L3081*M3081</f>
        <v>188.58114</v>
      </c>
      <c r="O3081" s="308">
        <f>E3081+H3081+K3081+N3081</f>
        <v>459.53182000000004</v>
      </c>
    </row>
    <row r="3082" spans="1:15" ht="45">
      <c r="A3082" s="52" t="s">
        <v>66</v>
      </c>
      <c r="B3082" s="167" t="s">
        <v>65</v>
      </c>
      <c r="C3082" s="297"/>
      <c r="D3082" s="297">
        <v>2.22</v>
      </c>
      <c r="E3082" s="302">
        <f>C3082*D3082</f>
        <v>0</v>
      </c>
      <c r="F3082" s="297"/>
      <c r="G3082" s="297">
        <v>2.22</v>
      </c>
      <c r="H3082" s="302">
        <f>F3082*G3082</f>
        <v>0</v>
      </c>
      <c r="I3082" s="297"/>
      <c r="J3082" s="297"/>
      <c r="K3082" s="302">
        <f>I3082*J3082</f>
        <v>0</v>
      </c>
      <c r="L3082" s="307"/>
      <c r="M3082" s="303">
        <v>2.22</v>
      </c>
      <c r="N3082" s="302">
        <f>L3082*M3082</f>
        <v>0</v>
      </c>
      <c r="O3082" s="308">
        <f>E3082+H3082+K3082+N3082</f>
        <v>0</v>
      </c>
    </row>
    <row r="3083" spans="1:15" ht="22.5">
      <c r="A3083" s="52" t="s">
        <v>67</v>
      </c>
      <c r="B3083" s="167" t="s">
        <v>32</v>
      </c>
      <c r="C3083" s="297">
        <v>498.11</v>
      </c>
      <c r="D3083" s="297">
        <v>0.03</v>
      </c>
      <c r="E3083" s="302">
        <f>C3083*D3083</f>
        <v>14.9433</v>
      </c>
      <c r="F3083" s="297">
        <v>498.11</v>
      </c>
      <c r="G3083" s="297">
        <v>0.03</v>
      </c>
      <c r="H3083" s="302">
        <f>F3083*G3083</f>
        <v>14.9433</v>
      </c>
      <c r="I3083" s="297">
        <v>498.11</v>
      </c>
      <c r="J3083" s="297">
        <v>0.03</v>
      </c>
      <c r="K3083" s="302">
        <f>I3083*J3083</f>
        <v>14.9433</v>
      </c>
      <c r="L3083" s="297">
        <v>498.11</v>
      </c>
      <c r="M3083" s="297">
        <v>0.029</v>
      </c>
      <c r="N3083" s="302">
        <f>L3083*M3083</f>
        <v>14.445190000000002</v>
      </c>
      <c r="O3083" s="308">
        <f>E3083+H3083+K3083+N3083</f>
        <v>59.275090000000006</v>
      </c>
    </row>
    <row r="3084" spans="1:15" ht="22.5">
      <c r="A3084" s="52" t="s">
        <v>68</v>
      </c>
      <c r="B3084" s="167" t="s">
        <v>32</v>
      </c>
      <c r="C3084" s="297">
        <v>476.96</v>
      </c>
      <c r="D3084" s="297">
        <v>0.0175</v>
      </c>
      <c r="E3084" s="302">
        <f>C3084*D3084</f>
        <v>8.3468</v>
      </c>
      <c r="F3084" s="297">
        <v>476.96</v>
      </c>
      <c r="G3084" s="297">
        <v>0.0173</v>
      </c>
      <c r="H3084" s="302">
        <f>F3084*G3084</f>
        <v>8.251408</v>
      </c>
      <c r="I3084" s="297">
        <v>476.96</v>
      </c>
      <c r="J3084" s="297">
        <v>0.0172</v>
      </c>
      <c r="K3084" s="302">
        <f>I3084*J3084</f>
        <v>8.203712</v>
      </c>
      <c r="L3084" s="303">
        <v>476.96</v>
      </c>
      <c r="M3084" s="303">
        <v>0.017</v>
      </c>
      <c r="N3084" s="302">
        <f>L3084*M3084</f>
        <v>8.10832</v>
      </c>
      <c r="O3084" s="308">
        <f>E3084+H3084+K3084+N3084</f>
        <v>32.91024</v>
      </c>
    </row>
    <row r="3085" spans="1:15" ht="52.5">
      <c r="A3085" s="291" t="s">
        <v>69</v>
      </c>
      <c r="B3085" s="309" t="s">
        <v>1</v>
      </c>
      <c r="C3085" s="157"/>
      <c r="D3085" s="157"/>
      <c r="E3085" s="286">
        <f>E3080+E3081+E3082+E3083+E3084</f>
        <v>318.87228</v>
      </c>
      <c r="F3085" s="286"/>
      <c r="G3085" s="286"/>
      <c r="H3085" s="286">
        <f>H3080+H3081+H3082+H3083+H3084</f>
        <v>111.304408</v>
      </c>
      <c r="I3085" s="286"/>
      <c r="J3085" s="286"/>
      <c r="K3085" s="286">
        <f>K3080+K3081+K3082+K3083+K3084</f>
        <v>50.10161199999999</v>
      </c>
      <c r="L3085" s="286"/>
      <c r="M3085" s="286"/>
      <c r="N3085" s="286">
        <f>N3080+N3081+N3082+N3083+N3084</f>
        <v>296.78665000000007</v>
      </c>
      <c r="O3085" s="286">
        <f>O3080+O3081+O3082+O3083+O3084</f>
        <v>777.0649500000001</v>
      </c>
    </row>
    <row r="3086" spans="1:15" ht="12.75">
      <c r="A3086" s="352" t="s">
        <v>554</v>
      </c>
      <c r="B3086" s="365"/>
      <c r="C3086" s="365"/>
      <c r="D3086" s="365"/>
      <c r="E3086" s="365"/>
      <c r="F3086" s="365"/>
      <c r="G3086" s="365"/>
      <c r="H3086" s="365"/>
      <c r="I3086" s="365"/>
      <c r="J3086" s="365"/>
      <c r="K3086" s="365"/>
      <c r="L3086" s="365"/>
      <c r="M3086" s="365"/>
      <c r="N3086" s="365"/>
      <c r="O3086" s="366"/>
    </row>
    <row r="3087" spans="1:15" ht="12.75">
      <c r="A3087" s="167" t="s">
        <v>70</v>
      </c>
      <c r="B3087" s="167" t="s">
        <v>32</v>
      </c>
      <c r="C3087" s="297"/>
      <c r="D3087" s="297"/>
      <c r="E3087" s="302">
        <f>C3087*D3087</f>
        <v>0</v>
      </c>
      <c r="F3087" s="297"/>
      <c r="G3087" s="297"/>
      <c r="H3087" s="302">
        <f>F3087*G3087</f>
        <v>0</v>
      </c>
      <c r="I3087" s="297"/>
      <c r="J3087" s="297"/>
      <c r="K3087" s="302">
        <f>I3087*J3087</f>
        <v>0</v>
      </c>
      <c r="L3087" s="307"/>
      <c r="M3087" s="303"/>
      <c r="N3087" s="302">
        <f>L3087*M3087</f>
        <v>0</v>
      </c>
      <c r="O3087" s="308">
        <f>E3087+H3087+K3087+N3087</f>
        <v>0</v>
      </c>
    </row>
    <row r="3088" spans="1:15" ht="12.75">
      <c r="A3088" s="167" t="s">
        <v>71</v>
      </c>
      <c r="B3088" s="167" t="s">
        <v>141</v>
      </c>
      <c r="C3088" s="297"/>
      <c r="D3088" s="297"/>
      <c r="E3088" s="302">
        <f>C3088*D3088</f>
        <v>0</v>
      </c>
      <c r="F3088" s="297"/>
      <c r="G3088" s="297"/>
      <c r="H3088" s="302">
        <f>F3088*G3088</f>
        <v>0</v>
      </c>
      <c r="I3088" s="297"/>
      <c r="J3088" s="297"/>
      <c r="K3088" s="302">
        <f>I3088*J3088</f>
        <v>0</v>
      </c>
      <c r="L3088" s="307"/>
      <c r="M3088" s="303"/>
      <c r="N3088" s="302">
        <f>L3088*M3088</f>
        <v>0</v>
      </c>
      <c r="O3088" s="308">
        <f>E3088+H3088+K3088+N3088</f>
        <v>0</v>
      </c>
    </row>
    <row r="3089" spans="1:15" ht="12.75">
      <c r="A3089" s="167"/>
      <c r="B3089" s="167" t="s">
        <v>169</v>
      </c>
      <c r="C3089" s="297"/>
      <c r="D3089" s="297"/>
      <c r="E3089" s="302"/>
      <c r="F3089" s="297"/>
      <c r="G3089" s="297"/>
      <c r="H3089" s="302"/>
      <c r="I3089" s="297"/>
      <c r="J3089" s="297"/>
      <c r="K3089" s="302"/>
      <c r="L3089" s="307"/>
      <c r="M3089" s="307"/>
      <c r="N3089" s="302"/>
      <c r="O3089" s="308"/>
    </row>
    <row r="3090" spans="1:15" ht="21">
      <c r="A3090" s="167" t="s">
        <v>619</v>
      </c>
      <c r="B3090" s="167"/>
      <c r="C3090" s="297"/>
      <c r="D3090" s="297"/>
      <c r="E3090" s="302">
        <f>SUM(E3087:E3089)</f>
        <v>0</v>
      </c>
      <c r="F3090" s="297"/>
      <c r="G3090" s="297"/>
      <c r="H3090" s="302">
        <f>SUM(H3087:H3089)</f>
        <v>0</v>
      </c>
      <c r="I3090" s="297"/>
      <c r="J3090" s="297"/>
      <c r="K3090" s="302">
        <f>SUM(K3087:K3089)</f>
        <v>0</v>
      </c>
      <c r="L3090" s="307"/>
      <c r="M3090" s="307"/>
      <c r="N3090" s="302">
        <f>SUM(N3087:N3089)</f>
        <v>0</v>
      </c>
      <c r="O3090" s="308">
        <f>SUM(O3087:O3089)</f>
        <v>0</v>
      </c>
    </row>
    <row r="3091" spans="1:15" ht="12.75">
      <c r="A3091" s="167"/>
      <c r="B3091" s="167"/>
      <c r="C3091" s="167"/>
      <c r="D3091" s="167"/>
      <c r="E3091" s="310"/>
      <c r="F3091" s="167"/>
      <c r="G3091" s="167"/>
      <c r="H3091" s="167"/>
      <c r="I3091" s="167"/>
      <c r="J3091" s="167"/>
      <c r="K3091" s="310"/>
      <c r="L3091" s="310"/>
      <c r="M3091" s="310"/>
      <c r="N3091" s="310"/>
      <c r="O3091" s="311"/>
    </row>
    <row r="3092" spans="1:15" ht="12.75">
      <c r="A3092" s="167" t="s">
        <v>650</v>
      </c>
      <c r="B3092" s="167" t="s">
        <v>561</v>
      </c>
      <c r="C3092" s="52"/>
      <c r="D3092" s="52"/>
      <c r="E3092" s="302">
        <v>42</v>
      </c>
      <c r="F3092" s="160"/>
      <c r="G3092" s="160"/>
      <c r="H3092" s="168"/>
      <c r="I3092" s="160"/>
      <c r="J3092" s="160"/>
      <c r="K3092" s="168"/>
      <c r="L3092" s="160"/>
      <c r="M3092" s="160"/>
      <c r="N3092" s="168"/>
      <c r="O3092" s="308">
        <f>E3092+H3092+K3092+N3092</f>
        <v>42</v>
      </c>
    </row>
    <row r="3093" spans="1:15" ht="12.75">
      <c r="A3093" s="167"/>
      <c r="B3093" s="167"/>
      <c r="C3093" s="52"/>
      <c r="D3093" s="52"/>
      <c r="E3093" s="302"/>
      <c r="F3093" s="52"/>
      <c r="G3093" s="52"/>
      <c r="H3093" s="52"/>
      <c r="I3093" s="52"/>
      <c r="J3093" s="52"/>
      <c r="K3093" s="52"/>
      <c r="L3093" s="52"/>
      <c r="M3093" s="52"/>
      <c r="N3093" s="52"/>
      <c r="O3093" s="316"/>
    </row>
    <row r="3094" spans="1:15" ht="21">
      <c r="A3094" s="167" t="s">
        <v>562</v>
      </c>
      <c r="B3094" s="167"/>
      <c r="C3094" s="167"/>
      <c r="D3094" s="167"/>
      <c r="E3094" s="310"/>
      <c r="F3094" s="167"/>
      <c r="G3094" s="167"/>
      <c r="H3094" s="310"/>
      <c r="I3094" s="167"/>
      <c r="J3094" s="167"/>
      <c r="K3094" s="310"/>
      <c r="L3094" s="310"/>
      <c r="M3094" s="310"/>
      <c r="N3094" s="310"/>
      <c r="O3094" s="157"/>
    </row>
    <row r="3095" spans="1:15" ht="12.75">
      <c r="A3095" s="52" t="s">
        <v>563</v>
      </c>
      <c r="B3095" s="167" t="s">
        <v>333</v>
      </c>
      <c r="C3095" s="297"/>
      <c r="D3095" s="297"/>
      <c r="E3095" s="292">
        <f aca="true" t="shared" si="389" ref="E3095:E3100">(C3095*D3095)/1000</f>
        <v>0</v>
      </c>
      <c r="F3095" s="297">
        <v>100</v>
      </c>
      <c r="G3095" s="297">
        <v>80</v>
      </c>
      <c r="H3095" s="292">
        <f aca="true" t="shared" si="390" ref="H3095:H3100">(F3095*G3095)/1000</f>
        <v>8</v>
      </c>
      <c r="I3095" s="297">
        <v>100</v>
      </c>
      <c r="J3095" s="297">
        <v>80</v>
      </c>
      <c r="K3095" s="292">
        <f aca="true" t="shared" si="391" ref="K3095:K3100">(I3095*J3095)/1000</f>
        <v>8</v>
      </c>
      <c r="L3095" s="298"/>
      <c r="M3095" s="298"/>
      <c r="N3095" s="292">
        <f aca="true" t="shared" si="392" ref="N3095:N3100">(L3095*M3095)/1000</f>
        <v>0</v>
      </c>
      <c r="O3095" s="308">
        <f aca="true" t="shared" si="393" ref="O3095:O3101">E3095+H3095+K3095+N3095</f>
        <v>16</v>
      </c>
    </row>
    <row r="3096" spans="1:15" ht="12.75">
      <c r="A3096" s="52" t="s">
        <v>565</v>
      </c>
      <c r="B3096" s="167" t="s">
        <v>333</v>
      </c>
      <c r="C3096" s="297"/>
      <c r="D3096" s="297"/>
      <c r="E3096" s="292">
        <f t="shared" si="389"/>
        <v>0</v>
      </c>
      <c r="F3096" s="297">
        <v>5</v>
      </c>
      <c r="G3096" s="297">
        <v>100</v>
      </c>
      <c r="H3096" s="292">
        <f t="shared" si="390"/>
        <v>0.5</v>
      </c>
      <c r="I3096" s="297">
        <v>5</v>
      </c>
      <c r="J3096" s="297">
        <v>100</v>
      </c>
      <c r="K3096" s="292">
        <f t="shared" si="391"/>
        <v>0.5</v>
      </c>
      <c r="L3096" s="298"/>
      <c r="M3096" s="298"/>
      <c r="N3096" s="292">
        <f t="shared" si="392"/>
        <v>0</v>
      </c>
      <c r="O3096" s="308">
        <f t="shared" si="393"/>
        <v>1</v>
      </c>
    </row>
    <row r="3097" spans="1:15" ht="12.75">
      <c r="A3097" s="52" t="s">
        <v>566</v>
      </c>
      <c r="B3097" s="167" t="s">
        <v>365</v>
      </c>
      <c r="C3097" s="297"/>
      <c r="D3097" s="297"/>
      <c r="E3097" s="292">
        <f t="shared" si="389"/>
        <v>0</v>
      </c>
      <c r="F3097" s="297"/>
      <c r="G3097" s="297"/>
      <c r="H3097" s="292">
        <f t="shared" si="390"/>
        <v>0</v>
      </c>
      <c r="I3097" s="297"/>
      <c r="J3097" s="297"/>
      <c r="K3097" s="292">
        <f t="shared" si="391"/>
        <v>0</v>
      </c>
      <c r="L3097" s="298"/>
      <c r="M3097" s="298"/>
      <c r="N3097" s="292">
        <f t="shared" si="392"/>
        <v>0</v>
      </c>
      <c r="O3097" s="308">
        <f t="shared" si="393"/>
        <v>0</v>
      </c>
    </row>
    <row r="3098" spans="1:15" ht="12.75">
      <c r="A3098" s="52" t="s">
        <v>567</v>
      </c>
      <c r="B3098" s="167" t="s">
        <v>333</v>
      </c>
      <c r="C3098" s="297"/>
      <c r="D3098" s="297"/>
      <c r="E3098" s="292">
        <f t="shared" si="389"/>
        <v>0</v>
      </c>
      <c r="F3098" s="297">
        <v>50</v>
      </c>
      <c r="G3098" s="297">
        <v>5</v>
      </c>
      <c r="H3098" s="292">
        <f t="shared" si="390"/>
        <v>0.25</v>
      </c>
      <c r="I3098" s="297"/>
      <c r="J3098" s="297"/>
      <c r="K3098" s="292">
        <f t="shared" si="391"/>
        <v>0</v>
      </c>
      <c r="L3098" s="298"/>
      <c r="M3098" s="298"/>
      <c r="N3098" s="292">
        <f t="shared" si="392"/>
        <v>0</v>
      </c>
      <c r="O3098" s="308">
        <f t="shared" si="393"/>
        <v>0.25</v>
      </c>
    </row>
    <row r="3099" spans="1:15" ht="22.5">
      <c r="A3099" s="52" t="s">
        <v>194</v>
      </c>
      <c r="B3099" s="167" t="s">
        <v>193</v>
      </c>
      <c r="C3099" s="297"/>
      <c r="D3099" s="297"/>
      <c r="E3099" s="292">
        <f t="shared" si="389"/>
        <v>0</v>
      </c>
      <c r="F3099" s="297">
        <v>3</v>
      </c>
      <c r="G3099" s="297">
        <v>500</v>
      </c>
      <c r="H3099" s="292">
        <f t="shared" si="390"/>
        <v>1.5</v>
      </c>
      <c r="I3099" s="297">
        <v>3</v>
      </c>
      <c r="J3099" s="297">
        <v>500</v>
      </c>
      <c r="K3099" s="292">
        <f t="shared" si="391"/>
        <v>1.5</v>
      </c>
      <c r="L3099" s="298"/>
      <c r="M3099" s="298"/>
      <c r="N3099" s="292">
        <f t="shared" si="392"/>
        <v>0</v>
      </c>
      <c r="O3099" s="308">
        <f t="shared" si="393"/>
        <v>3</v>
      </c>
    </row>
    <row r="3100" spans="1:15" ht="12.75">
      <c r="A3100" s="52" t="s">
        <v>192</v>
      </c>
      <c r="B3100" s="167" t="s">
        <v>193</v>
      </c>
      <c r="C3100" s="297"/>
      <c r="D3100" s="297"/>
      <c r="E3100" s="292">
        <f t="shared" si="389"/>
        <v>0</v>
      </c>
      <c r="F3100" s="297">
        <v>50</v>
      </c>
      <c r="G3100" s="297">
        <v>450</v>
      </c>
      <c r="H3100" s="292">
        <f t="shared" si="390"/>
        <v>22.5</v>
      </c>
      <c r="I3100" s="297"/>
      <c r="J3100" s="297"/>
      <c r="K3100" s="292">
        <f t="shared" si="391"/>
        <v>0</v>
      </c>
      <c r="L3100" s="298"/>
      <c r="M3100" s="298"/>
      <c r="N3100" s="292">
        <f t="shared" si="392"/>
        <v>0</v>
      </c>
      <c r="O3100" s="308">
        <f t="shared" si="393"/>
        <v>22.5</v>
      </c>
    </row>
    <row r="3101" spans="1:15" ht="33.75">
      <c r="A3101" s="143" t="s">
        <v>569</v>
      </c>
      <c r="B3101" s="167" t="s">
        <v>561</v>
      </c>
      <c r="C3101" s="167"/>
      <c r="D3101" s="167"/>
      <c r="E3101" s="312">
        <v>2</v>
      </c>
      <c r="F3101" s="313"/>
      <c r="G3101" s="313"/>
      <c r="H3101" s="312">
        <v>50</v>
      </c>
      <c r="I3101" s="313"/>
      <c r="J3101" s="313"/>
      <c r="K3101" s="312">
        <v>50</v>
      </c>
      <c r="L3101" s="312"/>
      <c r="M3101" s="312"/>
      <c r="N3101" s="312">
        <v>2</v>
      </c>
      <c r="O3101" s="308">
        <f t="shared" si="393"/>
        <v>104</v>
      </c>
    </row>
    <row r="3102" spans="1:15" ht="32.25">
      <c r="A3102" s="314" t="s">
        <v>78</v>
      </c>
      <c r="B3102" s="309" t="s">
        <v>1</v>
      </c>
      <c r="C3102" s="309"/>
      <c r="D3102" s="309"/>
      <c r="E3102" s="315">
        <f>SUM(E3095:E3101)</f>
        <v>2</v>
      </c>
      <c r="F3102" s="315"/>
      <c r="G3102" s="315"/>
      <c r="H3102" s="315">
        <f>SUM(H3095:H3101)</f>
        <v>82.75</v>
      </c>
      <c r="I3102" s="315"/>
      <c r="J3102" s="315"/>
      <c r="K3102" s="315">
        <f>SUM(K3095:K3101)</f>
        <v>60</v>
      </c>
      <c r="L3102" s="315"/>
      <c r="M3102" s="315"/>
      <c r="N3102" s="315">
        <f>SUM(N3095:N3101)</f>
        <v>2</v>
      </c>
      <c r="O3102" s="315">
        <f>SUM(O3095:O3101)</f>
        <v>146.75</v>
      </c>
    </row>
    <row r="3103" spans="1:15" ht="21">
      <c r="A3103" s="1" t="s">
        <v>79</v>
      </c>
      <c r="B3103" s="167"/>
      <c r="C3103" s="158"/>
      <c r="D3103" s="158"/>
      <c r="E3103" s="158"/>
      <c r="F3103" s="158"/>
      <c r="G3103" s="158"/>
      <c r="H3103" s="158"/>
      <c r="I3103" s="158"/>
      <c r="J3103" s="158"/>
      <c r="K3103" s="158"/>
      <c r="L3103" s="158"/>
      <c r="M3103" s="158"/>
      <c r="N3103" s="158"/>
      <c r="O3103" s="157"/>
    </row>
    <row r="3104" spans="1:15" ht="12.75">
      <c r="A3104" s="143" t="s">
        <v>629</v>
      </c>
      <c r="B3104" s="167" t="s">
        <v>561</v>
      </c>
      <c r="C3104" s="158"/>
      <c r="D3104" s="158"/>
      <c r="E3104" s="316">
        <v>9</v>
      </c>
      <c r="F3104" s="158"/>
      <c r="G3104" s="158"/>
      <c r="H3104" s="316">
        <v>7</v>
      </c>
      <c r="I3104" s="316"/>
      <c r="J3104" s="316"/>
      <c r="K3104" s="316"/>
      <c r="L3104" s="158"/>
      <c r="M3104" s="158"/>
      <c r="N3104" s="316"/>
      <c r="O3104" s="308">
        <f>E3104+H3104+K3104+N3104</f>
        <v>16</v>
      </c>
    </row>
    <row r="3105" spans="1:15" ht="12.75">
      <c r="A3105" s="52"/>
      <c r="B3105" s="52"/>
      <c r="C3105" s="52"/>
      <c r="D3105" s="52"/>
      <c r="E3105" s="52"/>
      <c r="F3105" s="52"/>
      <c r="G3105" s="52"/>
      <c r="H3105" s="52"/>
      <c r="I3105" s="52"/>
      <c r="J3105" s="52"/>
      <c r="K3105" s="319"/>
      <c r="L3105" s="319"/>
      <c r="M3105" s="319"/>
      <c r="N3105" s="335"/>
      <c r="O3105" s="308">
        <f>E3105+H3105+K3105+N3105</f>
        <v>0</v>
      </c>
    </row>
    <row r="3106" spans="1:15" ht="31.5">
      <c r="A3106" s="1" t="s">
        <v>176</v>
      </c>
      <c r="B3106" s="317" t="s">
        <v>1</v>
      </c>
      <c r="C3106" s="158"/>
      <c r="D3106" s="158"/>
      <c r="E3106" s="286">
        <f>SUM(E3104:E3105)</f>
        <v>9</v>
      </c>
      <c r="F3106" s="104"/>
      <c r="G3106" s="104"/>
      <c r="H3106" s="286">
        <f>SUM(H3104:H3105)</f>
        <v>7</v>
      </c>
      <c r="I3106" s="104"/>
      <c r="J3106" s="104"/>
      <c r="K3106" s="286">
        <f>SUM(K3104:K3105)</f>
        <v>0</v>
      </c>
      <c r="L3106" s="318"/>
      <c r="M3106" s="318"/>
      <c r="N3106" s="286">
        <f>SUM(N3104:N3105)</f>
        <v>0</v>
      </c>
      <c r="O3106" s="315">
        <f>SUM(O3104:O3105)</f>
        <v>16</v>
      </c>
    </row>
    <row r="3107" spans="1:15" ht="12.75">
      <c r="A3107" s="352" t="s">
        <v>80</v>
      </c>
      <c r="B3107" s="363"/>
      <c r="C3107" s="363"/>
      <c r="D3107" s="363"/>
      <c r="E3107" s="364"/>
      <c r="F3107" s="158"/>
      <c r="G3107" s="158"/>
      <c r="H3107" s="158"/>
      <c r="I3107" s="158"/>
      <c r="J3107" s="158"/>
      <c r="K3107" s="158"/>
      <c r="L3107" s="158"/>
      <c r="M3107" s="158"/>
      <c r="N3107" s="158"/>
      <c r="O3107" s="158"/>
    </row>
    <row r="3108" spans="1:15" ht="12.75">
      <c r="A3108" s="319" t="s">
        <v>2</v>
      </c>
      <c r="B3108" s="280" t="s">
        <v>572</v>
      </c>
      <c r="C3108" s="306">
        <v>2</v>
      </c>
      <c r="D3108" s="104">
        <v>100</v>
      </c>
      <c r="E3108" s="292">
        <f aca="true" t="shared" si="394" ref="E3108:E3113">(C3108*D3108)/1000</f>
        <v>0.2</v>
      </c>
      <c r="F3108" s="306">
        <v>2</v>
      </c>
      <c r="G3108" s="104">
        <v>100</v>
      </c>
      <c r="H3108" s="292">
        <f aca="true" t="shared" si="395" ref="H3108:H3113">(F3108*G3108)/1000</f>
        <v>0.2</v>
      </c>
      <c r="I3108" s="306">
        <v>2</v>
      </c>
      <c r="J3108" s="104">
        <v>100</v>
      </c>
      <c r="K3108" s="292">
        <f aca="true" t="shared" si="396" ref="K3108:K3113">(I3108*J3108)/1000</f>
        <v>0.2</v>
      </c>
      <c r="L3108" s="306">
        <v>2</v>
      </c>
      <c r="M3108" s="104">
        <v>100</v>
      </c>
      <c r="N3108" s="292">
        <f aca="true" t="shared" si="397" ref="N3108:N3113">(L3108*M3108)/1000</f>
        <v>0.2</v>
      </c>
      <c r="O3108" s="308">
        <f aca="true" t="shared" si="398" ref="O3108:O3141">E3108+H3108+K3108+N3108</f>
        <v>0.8</v>
      </c>
    </row>
    <row r="3109" spans="1:15" ht="12.75">
      <c r="A3109" s="319" t="s">
        <v>573</v>
      </c>
      <c r="B3109" s="280" t="s">
        <v>9</v>
      </c>
      <c r="C3109" s="306">
        <v>1</v>
      </c>
      <c r="D3109" s="104">
        <v>100</v>
      </c>
      <c r="E3109" s="292">
        <f t="shared" si="394"/>
        <v>0.1</v>
      </c>
      <c r="F3109" s="306"/>
      <c r="G3109" s="104"/>
      <c r="H3109" s="292">
        <f t="shared" si="395"/>
        <v>0</v>
      </c>
      <c r="I3109" s="306">
        <v>1</v>
      </c>
      <c r="J3109" s="104">
        <v>100</v>
      </c>
      <c r="K3109" s="292">
        <f t="shared" si="396"/>
        <v>0.1</v>
      </c>
      <c r="L3109" s="306"/>
      <c r="M3109" s="104"/>
      <c r="N3109" s="292">
        <f t="shared" si="397"/>
        <v>0</v>
      </c>
      <c r="O3109" s="308">
        <f t="shared" si="398"/>
        <v>0.2</v>
      </c>
    </row>
    <row r="3110" spans="1:15" ht="12.75">
      <c r="A3110" s="319" t="s">
        <v>6</v>
      </c>
      <c r="B3110" s="280" t="s">
        <v>9</v>
      </c>
      <c r="C3110" s="306">
        <v>10</v>
      </c>
      <c r="D3110" s="104">
        <v>33</v>
      </c>
      <c r="E3110" s="292">
        <f t="shared" si="394"/>
        <v>0.33</v>
      </c>
      <c r="F3110" s="306">
        <v>10</v>
      </c>
      <c r="G3110" s="104">
        <v>33</v>
      </c>
      <c r="H3110" s="292">
        <f t="shared" si="395"/>
        <v>0.33</v>
      </c>
      <c r="I3110" s="306"/>
      <c r="J3110" s="104"/>
      <c r="K3110" s="292">
        <f t="shared" si="396"/>
        <v>0</v>
      </c>
      <c r="L3110" s="306">
        <v>10</v>
      </c>
      <c r="M3110" s="104">
        <v>33</v>
      </c>
      <c r="N3110" s="292">
        <f t="shared" si="397"/>
        <v>0.33</v>
      </c>
      <c r="O3110" s="308">
        <f t="shared" si="398"/>
        <v>0.99</v>
      </c>
    </row>
    <row r="3111" spans="1:15" ht="12.75">
      <c r="A3111" s="319" t="s">
        <v>574</v>
      </c>
      <c r="B3111" s="280" t="s">
        <v>572</v>
      </c>
      <c r="C3111" s="306">
        <v>5</v>
      </c>
      <c r="D3111" s="104">
        <v>10</v>
      </c>
      <c r="E3111" s="292">
        <f t="shared" si="394"/>
        <v>0.05</v>
      </c>
      <c r="F3111" s="306">
        <v>5</v>
      </c>
      <c r="G3111" s="104">
        <v>10</v>
      </c>
      <c r="H3111" s="292">
        <f t="shared" si="395"/>
        <v>0.05</v>
      </c>
      <c r="I3111" s="306">
        <v>5</v>
      </c>
      <c r="J3111" s="104">
        <v>10</v>
      </c>
      <c r="K3111" s="292">
        <f t="shared" si="396"/>
        <v>0.05</v>
      </c>
      <c r="L3111" s="306">
        <v>5</v>
      </c>
      <c r="M3111" s="104">
        <v>10</v>
      </c>
      <c r="N3111" s="292">
        <f t="shared" si="397"/>
        <v>0.05</v>
      </c>
      <c r="O3111" s="308">
        <f t="shared" si="398"/>
        <v>0.2</v>
      </c>
    </row>
    <row r="3112" spans="1:15" ht="12.75">
      <c r="A3112" s="319" t="s">
        <v>576</v>
      </c>
      <c r="B3112" s="280" t="s">
        <v>577</v>
      </c>
      <c r="C3112" s="306">
        <v>10</v>
      </c>
      <c r="D3112" s="104">
        <v>8</v>
      </c>
      <c r="E3112" s="292">
        <f t="shared" si="394"/>
        <v>0.08</v>
      </c>
      <c r="F3112" s="306">
        <v>10</v>
      </c>
      <c r="G3112" s="104">
        <v>8</v>
      </c>
      <c r="H3112" s="292">
        <f t="shared" si="395"/>
        <v>0.08</v>
      </c>
      <c r="I3112" s="306">
        <v>10</v>
      </c>
      <c r="J3112" s="104">
        <v>8</v>
      </c>
      <c r="K3112" s="292">
        <f t="shared" si="396"/>
        <v>0.08</v>
      </c>
      <c r="L3112" s="306">
        <v>10</v>
      </c>
      <c r="M3112" s="104">
        <v>8</v>
      </c>
      <c r="N3112" s="292">
        <f t="shared" si="397"/>
        <v>0.08</v>
      </c>
      <c r="O3112" s="308">
        <f t="shared" si="398"/>
        <v>0.32</v>
      </c>
    </row>
    <row r="3113" spans="1:15" ht="22.5">
      <c r="A3113" s="319" t="s">
        <v>623</v>
      </c>
      <c r="B3113" s="280" t="s">
        <v>572</v>
      </c>
      <c r="C3113" s="306">
        <v>3</v>
      </c>
      <c r="D3113" s="104">
        <v>50</v>
      </c>
      <c r="E3113" s="292">
        <f t="shared" si="394"/>
        <v>0.15</v>
      </c>
      <c r="F3113" s="306">
        <v>3</v>
      </c>
      <c r="G3113" s="104">
        <v>50</v>
      </c>
      <c r="H3113" s="292">
        <f t="shared" si="395"/>
        <v>0.15</v>
      </c>
      <c r="I3113" s="306">
        <v>3</v>
      </c>
      <c r="J3113" s="104">
        <v>50</v>
      </c>
      <c r="K3113" s="292">
        <f t="shared" si="396"/>
        <v>0.15</v>
      </c>
      <c r="L3113" s="306">
        <v>3</v>
      </c>
      <c r="M3113" s="104">
        <v>50</v>
      </c>
      <c r="N3113" s="292">
        <f t="shared" si="397"/>
        <v>0.15</v>
      </c>
      <c r="O3113" s="308">
        <f t="shared" si="398"/>
        <v>0.6</v>
      </c>
    </row>
    <row r="3114" spans="1:15" ht="33.75">
      <c r="A3114" s="52" t="s">
        <v>580</v>
      </c>
      <c r="B3114" s="167" t="s">
        <v>581</v>
      </c>
      <c r="C3114" s="52"/>
      <c r="D3114" s="52"/>
      <c r="E3114" s="312">
        <v>1</v>
      </c>
      <c r="F3114" s="313"/>
      <c r="G3114" s="313"/>
      <c r="H3114" s="312">
        <v>1</v>
      </c>
      <c r="I3114" s="313"/>
      <c r="J3114" s="313"/>
      <c r="K3114" s="312">
        <v>1</v>
      </c>
      <c r="L3114" s="313"/>
      <c r="M3114" s="313"/>
      <c r="N3114" s="312">
        <v>1</v>
      </c>
      <c r="O3114" s="308">
        <f t="shared" si="398"/>
        <v>4</v>
      </c>
    </row>
    <row r="3115" spans="1:15" ht="31.5">
      <c r="A3115" s="1" t="s">
        <v>0</v>
      </c>
      <c r="B3115" s="167" t="s">
        <v>1</v>
      </c>
      <c r="C3115" s="157"/>
      <c r="D3115" s="157"/>
      <c r="E3115" s="286">
        <f>SUM(E3108:E3114)</f>
        <v>1.9100000000000001</v>
      </c>
      <c r="F3115" s="157"/>
      <c r="G3115" s="157"/>
      <c r="H3115" s="286">
        <f>SUM(H3108:H3114)</f>
        <v>1.81</v>
      </c>
      <c r="I3115" s="157"/>
      <c r="J3115" s="157"/>
      <c r="K3115" s="286">
        <f>SUM(K3108:K3114)</f>
        <v>1.58</v>
      </c>
      <c r="L3115" s="311"/>
      <c r="M3115" s="311"/>
      <c r="N3115" s="286">
        <f>SUM(N3108:N3114)</f>
        <v>1.81</v>
      </c>
      <c r="O3115" s="308">
        <f t="shared" si="398"/>
        <v>7.110000000000001</v>
      </c>
    </row>
    <row r="3116" spans="1:15" ht="21">
      <c r="A3116" s="1" t="s">
        <v>7</v>
      </c>
      <c r="B3116" s="6"/>
      <c r="C3116" s="154"/>
      <c r="D3116" s="154"/>
      <c r="E3116" s="154"/>
      <c r="F3116" s="154"/>
      <c r="G3116" s="154"/>
      <c r="H3116" s="154"/>
      <c r="I3116" s="154"/>
      <c r="J3116" s="154"/>
      <c r="K3116" s="154"/>
      <c r="L3116" s="154"/>
      <c r="M3116" s="154"/>
      <c r="N3116" s="154"/>
      <c r="O3116" s="308">
        <f t="shared" si="398"/>
        <v>0</v>
      </c>
    </row>
    <row r="3117" spans="1:15" ht="12.75">
      <c r="A3117" s="16" t="s">
        <v>8</v>
      </c>
      <c r="B3117" s="280" t="s">
        <v>9</v>
      </c>
      <c r="C3117" s="320">
        <v>30</v>
      </c>
      <c r="D3117" s="320">
        <v>60</v>
      </c>
      <c r="E3117" s="292">
        <f aca="true" t="shared" si="399" ref="E3117:E3140">(C3117*D3117)/1000</f>
        <v>1.8</v>
      </c>
      <c r="F3117" s="320">
        <v>30</v>
      </c>
      <c r="G3117" s="320">
        <v>60</v>
      </c>
      <c r="H3117" s="292">
        <f aca="true" t="shared" si="400" ref="H3117:H3140">(F3117*G3117)/1000</f>
        <v>1.8</v>
      </c>
      <c r="I3117" s="320">
        <v>30</v>
      </c>
      <c r="J3117" s="320">
        <v>60</v>
      </c>
      <c r="K3117" s="292">
        <f aca="true" t="shared" si="401" ref="K3117:K3140">(I3117*J3117)/1000</f>
        <v>1.8</v>
      </c>
      <c r="L3117" s="320">
        <v>30</v>
      </c>
      <c r="M3117" s="320">
        <v>60</v>
      </c>
      <c r="N3117" s="292">
        <f aca="true" t="shared" si="402" ref="N3117:N3140">(L3117*M3117)/1000</f>
        <v>1.8</v>
      </c>
      <c r="O3117" s="308">
        <f t="shared" si="398"/>
        <v>7.2</v>
      </c>
    </row>
    <row r="3118" spans="1:15" ht="12.75">
      <c r="A3118" s="321" t="s">
        <v>10</v>
      </c>
      <c r="B3118" s="280" t="s">
        <v>9</v>
      </c>
      <c r="C3118" s="320">
        <v>30</v>
      </c>
      <c r="D3118" s="320">
        <v>15</v>
      </c>
      <c r="E3118" s="292">
        <f t="shared" si="399"/>
        <v>0.45</v>
      </c>
      <c r="F3118" s="320">
        <v>30</v>
      </c>
      <c r="G3118" s="320">
        <v>15</v>
      </c>
      <c r="H3118" s="292">
        <f t="shared" si="400"/>
        <v>0.45</v>
      </c>
      <c r="I3118" s="320">
        <v>30</v>
      </c>
      <c r="J3118" s="320">
        <v>15</v>
      </c>
      <c r="K3118" s="292">
        <f t="shared" si="401"/>
        <v>0.45</v>
      </c>
      <c r="L3118" s="320">
        <v>30</v>
      </c>
      <c r="M3118" s="320">
        <v>15</v>
      </c>
      <c r="N3118" s="292">
        <f t="shared" si="402"/>
        <v>0.45</v>
      </c>
      <c r="O3118" s="308">
        <f t="shared" si="398"/>
        <v>1.8</v>
      </c>
    </row>
    <row r="3119" spans="1:15" ht="22.5">
      <c r="A3119" s="321" t="s">
        <v>11</v>
      </c>
      <c r="B3119" s="280" t="s">
        <v>9</v>
      </c>
      <c r="C3119" s="320">
        <v>20</v>
      </c>
      <c r="D3119" s="320">
        <v>22</v>
      </c>
      <c r="E3119" s="292">
        <f t="shared" si="399"/>
        <v>0.44</v>
      </c>
      <c r="F3119" s="320">
        <v>20</v>
      </c>
      <c r="G3119" s="320">
        <v>22</v>
      </c>
      <c r="H3119" s="292">
        <f t="shared" si="400"/>
        <v>0.44</v>
      </c>
      <c r="I3119" s="320">
        <v>20</v>
      </c>
      <c r="J3119" s="320">
        <v>22</v>
      </c>
      <c r="K3119" s="292">
        <f t="shared" si="401"/>
        <v>0.44</v>
      </c>
      <c r="L3119" s="320">
        <v>20</v>
      </c>
      <c r="M3119" s="320">
        <v>22</v>
      </c>
      <c r="N3119" s="292">
        <f t="shared" si="402"/>
        <v>0.44</v>
      </c>
      <c r="O3119" s="308">
        <f t="shared" si="398"/>
        <v>1.76</v>
      </c>
    </row>
    <row r="3120" spans="1:15" ht="22.5">
      <c r="A3120" s="15" t="s">
        <v>582</v>
      </c>
      <c r="B3120" s="280" t="s">
        <v>9</v>
      </c>
      <c r="C3120" s="320">
        <v>3</v>
      </c>
      <c r="D3120" s="320">
        <v>750</v>
      </c>
      <c r="E3120" s="292">
        <f t="shared" si="399"/>
        <v>2.25</v>
      </c>
      <c r="F3120" s="320">
        <v>3</v>
      </c>
      <c r="G3120" s="320">
        <v>750</v>
      </c>
      <c r="H3120" s="292">
        <f t="shared" si="400"/>
        <v>2.25</v>
      </c>
      <c r="I3120" s="320">
        <v>3</v>
      </c>
      <c r="J3120" s="320">
        <v>750</v>
      </c>
      <c r="K3120" s="292">
        <f t="shared" si="401"/>
        <v>2.25</v>
      </c>
      <c r="L3120" s="320">
        <v>3</v>
      </c>
      <c r="M3120" s="320">
        <v>750</v>
      </c>
      <c r="N3120" s="292">
        <f t="shared" si="402"/>
        <v>2.25</v>
      </c>
      <c r="O3120" s="308">
        <f t="shared" si="398"/>
        <v>9</v>
      </c>
    </row>
    <row r="3121" spans="1:15" ht="22.5">
      <c r="A3121" s="15" t="s">
        <v>583</v>
      </c>
      <c r="B3121" s="280" t="s">
        <v>9</v>
      </c>
      <c r="C3121" s="320">
        <v>40</v>
      </c>
      <c r="D3121" s="320">
        <v>65</v>
      </c>
      <c r="E3121" s="292">
        <f t="shared" si="399"/>
        <v>2.6</v>
      </c>
      <c r="F3121" s="320">
        <v>40</v>
      </c>
      <c r="G3121" s="320">
        <v>65</v>
      </c>
      <c r="H3121" s="292">
        <f t="shared" si="400"/>
        <v>2.6</v>
      </c>
      <c r="I3121" s="320">
        <v>30</v>
      </c>
      <c r="J3121" s="320">
        <v>65</v>
      </c>
      <c r="K3121" s="292">
        <f t="shared" si="401"/>
        <v>1.95</v>
      </c>
      <c r="L3121" s="320">
        <v>40</v>
      </c>
      <c r="M3121" s="320">
        <v>65</v>
      </c>
      <c r="N3121" s="292">
        <f t="shared" si="402"/>
        <v>2.6</v>
      </c>
      <c r="O3121" s="308">
        <f t="shared" si="398"/>
        <v>9.75</v>
      </c>
    </row>
    <row r="3122" spans="1:15" ht="22.5">
      <c r="A3122" s="15" t="s">
        <v>587</v>
      </c>
      <c r="B3122" s="280" t="s">
        <v>9</v>
      </c>
      <c r="C3122" s="320">
        <v>20</v>
      </c>
      <c r="D3122" s="320">
        <v>55</v>
      </c>
      <c r="E3122" s="292">
        <f t="shared" si="399"/>
        <v>1.1</v>
      </c>
      <c r="F3122" s="320">
        <v>10</v>
      </c>
      <c r="G3122" s="320">
        <v>55</v>
      </c>
      <c r="H3122" s="292">
        <f t="shared" si="400"/>
        <v>0.55</v>
      </c>
      <c r="I3122" s="320">
        <v>20</v>
      </c>
      <c r="J3122" s="320">
        <v>55</v>
      </c>
      <c r="K3122" s="292">
        <f t="shared" si="401"/>
        <v>1.1</v>
      </c>
      <c r="L3122" s="320">
        <v>10</v>
      </c>
      <c r="M3122" s="320">
        <v>55</v>
      </c>
      <c r="N3122" s="292">
        <f t="shared" si="402"/>
        <v>0.55</v>
      </c>
      <c r="O3122" s="308">
        <f t="shared" si="398"/>
        <v>3.3</v>
      </c>
    </row>
    <row r="3123" spans="1:15" ht="12.75">
      <c r="A3123" s="15" t="s">
        <v>588</v>
      </c>
      <c r="B3123" s="280" t="s">
        <v>9</v>
      </c>
      <c r="C3123" s="320">
        <v>35</v>
      </c>
      <c r="D3123" s="320">
        <v>15</v>
      </c>
      <c r="E3123" s="292">
        <f t="shared" si="399"/>
        <v>0.525</v>
      </c>
      <c r="F3123" s="320">
        <v>35</v>
      </c>
      <c r="G3123" s="320">
        <v>15</v>
      </c>
      <c r="H3123" s="292">
        <f t="shared" si="400"/>
        <v>0.525</v>
      </c>
      <c r="I3123" s="320">
        <v>35</v>
      </c>
      <c r="J3123" s="320">
        <v>15</v>
      </c>
      <c r="K3123" s="292">
        <f t="shared" si="401"/>
        <v>0.525</v>
      </c>
      <c r="L3123" s="320">
        <v>35</v>
      </c>
      <c r="M3123" s="320">
        <v>15</v>
      </c>
      <c r="N3123" s="292">
        <f t="shared" si="402"/>
        <v>0.525</v>
      </c>
      <c r="O3123" s="308">
        <f t="shared" si="398"/>
        <v>2.1</v>
      </c>
    </row>
    <row r="3124" spans="1:15" ht="22.5">
      <c r="A3124" s="15" t="s">
        <v>589</v>
      </c>
      <c r="B3124" s="280" t="s">
        <v>9</v>
      </c>
      <c r="C3124" s="320">
        <v>24</v>
      </c>
      <c r="D3124" s="320">
        <v>20</v>
      </c>
      <c r="E3124" s="292">
        <f t="shared" si="399"/>
        <v>0.48</v>
      </c>
      <c r="F3124" s="320">
        <v>24</v>
      </c>
      <c r="G3124" s="320">
        <v>20</v>
      </c>
      <c r="H3124" s="292">
        <f t="shared" si="400"/>
        <v>0.48</v>
      </c>
      <c r="I3124" s="320">
        <v>24</v>
      </c>
      <c r="J3124" s="320">
        <v>20</v>
      </c>
      <c r="K3124" s="292">
        <f t="shared" si="401"/>
        <v>0.48</v>
      </c>
      <c r="L3124" s="320">
        <v>24</v>
      </c>
      <c r="M3124" s="320">
        <v>20</v>
      </c>
      <c r="N3124" s="292">
        <f t="shared" si="402"/>
        <v>0.48</v>
      </c>
      <c r="O3124" s="308">
        <f t="shared" si="398"/>
        <v>1.92</v>
      </c>
    </row>
    <row r="3125" spans="1:15" ht="12.75">
      <c r="A3125" s="16" t="s">
        <v>16</v>
      </c>
      <c r="B3125" s="280" t="s">
        <v>9</v>
      </c>
      <c r="C3125" s="320">
        <v>3</v>
      </c>
      <c r="D3125" s="320">
        <v>85</v>
      </c>
      <c r="E3125" s="292">
        <f t="shared" si="399"/>
        <v>0.255</v>
      </c>
      <c r="F3125" s="320">
        <v>3</v>
      </c>
      <c r="G3125" s="320">
        <v>85</v>
      </c>
      <c r="H3125" s="292">
        <f t="shared" si="400"/>
        <v>0.255</v>
      </c>
      <c r="I3125" s="320">
        <v>3</v>
      </c>
      <c r="J3125" s="320">
        <v>85</v>
      </c>
      <c r="K3125" s="292">
        <f t="shared" si="401"/>
        <v>0.255</v>
      </c>
      <c r="L3125" s="320">
        <v>3</v>
      </c>
      <c r="M3125" s="320">
        <v>85</v>
      </c>
      <c r="N3125" s="292">
        <f t="shared" si="402"/>
        <v>0.255</v>
      </c>
      <c r="O3125" s="308">
        <f t="shared" si="398"/>
        <v>1.02</v>
      </c>
    </row>
    <row r="3126" spans="1:15" ht="12.75">
      <c r="A3126" s="16" t="s">
        <v>18</v>
      </c>
      <c r="B3126" s="280" t="s">
        <v>9</v>
      </c>
      <c r="C3126" s="320">
        <v>30</v>
      </c>
      <c r="D3126" s="320">
        <v>12</v>
      </c>
      <c r="E3126" s="292">
        <f t="shared" si="399"/>
        <v>0.36</v>
      </c>
      <c r="F3126" s="320">
        <v>30</v>
      </c>
      <c r="G3126" s="320">
        <v>12</v>
      </c>
      <c r="H3126" s="292">
        <f t="shared" si="400"/>
        <v>0.36</v>
      </c>
      <c r="I3126" s="320">
        <v>30</v>
      </c>
      <c r="J3126" s="320">
        <v>12</v>
      </c>
      <c r="K3126" s="292">
        <f t="shared" si="401"/>
        <v>0.36</v>
      </c>
      <c r="L3126" s="320">
        <v>30</v>
      </c>
      <c r="M3126" s="320">
        <v>12</v>
      </c>
      <c r="N3126" s="292">
        <f t="shared" si="402"/>
        <v>0.36</v>
      </c>
      <c r="O3126" s="308">
        <f t="shared" si="398"/>
        <v>1.44</v>
      </c>
    </row>
    <row r="3127" spans="1:15" ht="12.75">
      <c r="A3127" s="16" t="s">
        <v>631</v>
      </c>
      <c r="B3127" s="280" t="s">
        <v>446</v>
      </c>
      <c r="C3127" s="320">
        <v>20</v>
      </c>
      <c r="D3127" s="320">
        <v>600</v>
      </c>
      <c r="E3127" s="322">
        <f t="shared" si="399"/>
        <v>12</v>
      </c>
      <c r="F3127" s="320"/>
      <c r="G3127" s="320"/>
      <c r="H3127" s="292">
        <f t="shared" si="400"/>
        <v>0</v>
      </c>
      <c r="I3127" s="320"/>
      <c r="J3127" s="320"/>
      <c r="K3127" s="292">
        <f t="shared" si="401"/>
        <v>0</v>
      </c>
      <c r="L3127" s="325"/>
      <c r="M3127" s="325"/>
      <c r="N3127" s="324">
        <f t="shared" si="402"/>
        <v>0</v>
      </c>
      <c r="O3127" s="308">
        <f t="shared" si="398"/>
        <v>12</v>
      </c>
    </row>
    <row r="3128" spans="1:15" ht="12.75">
      <c r="A3128" s="16" t="s">
        <v>590</v>
      </c>
      <c r="B3128" s="280" t="s">
        <v>9</v>
      </c>
      <c r="C3128" s="320">
        <v>20</v>
      </c>
      <c r="D3128" s="320">
        <v>450</v>
      </c>
      <c r="E3128" s="322">
        <f t="shared" si="399"/>
        <v>9</v>
      </c>
      <c r="F3128" s="320"/>
      <c r="G3128" s="320"/>
      <c r="H3128" s="292">
        <f t="shared" si="400"/>
        <v>0</v>
      </c>
      <c r="I3128" s="320"/>
      <c r="J3128" s="320"/>
      <c r="K3128" s="324">
        <f t="shared" si="401"/>
        <v>0</v>
      </c>
      <c r="L3128" s="325"/>
      <c r="M3128" s="325"/>
      <c r="N3128" s="324">
        <f t="shared" si="402"/>
        <v>0</v>
      </c>
      <c r="O3128" s="308">
        <f t="shared" si="398"/>
        <v>9</v>
      </c>
    </row>
    <row r="3129" spans="1:15" ht="12.75">
      <c r="A3129" s="16" t="s">
        <v>591</v>
      </c>
      <c r="B3129" s="280" t="s">
        <v>9</v>
      </c>
      <c r="C3129" s="320">
        <v>20</v>
      </c>
      <c r="D3129" s="320">
        <v>55</v>
      </c>
      <c r="E3129" s="322">
        <f t="shared" si="399"/>
        <v>1.1</v>
      </c>
      <c r="F3129" s="320">
        <v>20</v>
      </c>
      <c r="G3129" s="320">
        <v>55</v>
      </c>
      <c r="H3129" s="292">
        <f t="shared" si="400"/>
        <v>1.1</v>
      </c>
      <c r="I3129" s="320">
        <v>20</v>
      </c>
      <c r="J3129" s="320">
        <v>55</v>
      </c>
      <c r="K3129" s="324">
        <f t="shared" si="401"/>
        <v>1.1</v>
      </c>
      <c r="L3129" s="325">
        <v>20</v>
      </c>
      <c r="M3129" s="325">
        <v>55</v>
      </c>
      <c r="N3129" s="324">
        <f t="shared" si="402"/>
        <v>1.1</v>
      </c>
      <c r="O3129" s="308">
        <f t="shared" si="398"/>
        <v>4.4</v>
      </c>
    </row>
    <row r="3130" spans="1:15" ht="12.75">
      <c r="A3130" s="52" t="s">
        <v>592</v>
      </c>
      <c r="B3130" s="167" t="s">
        <v>9</v>
      </c>
      <c r="C3130" s="320">
        <v>30</v>
      </c>
      <c r="D3130" s="320">
        <v>30</v>
      </c>
      <c r="E3130" s="322">
        <f t="shared" si="399"/>
        <v>0.9</v>
      </c>
      <c r="F3130" s="16">
        <v>30</v>
      </c>
      <c r="G3130" s="16">
        <v>30</v>
      </c>
      <c r="H3130" s="292">
        <f t="shared" si="400"/>
        <v>0.9</v>
      </c>
      <c r="I3130" s="16">
        <v>30</v>
      </c>
      <c r="J3130" s="16">
        <v>30</v>
      </c>
      <c r="K3130" s="324">
        <f t="shared" si="401"/>
        <v>0.9</v>
      </c>
      <c r="L3130" s="156">
        <v>30</v>
      </c>
      <c r="M3130" s="156">
        <v>30</v>
      </c>
      <c r="N3130" s="324">
        <f t="shared" si="402"/>
        <v>0.9</v>
      </c>
      <c r="O3130" s="308">
        <f t="shared" si="398"/>
        <v>3.6</v>
      </c>
    </row>
    <row r="3131" spans="1:15" ht="12.75">
      <c r="A3131" s="52" t="s">
        <v>593</v>
      </c>
      <c r="B3131" s="6" t="s">
        <v>9</v>
      </c>
      <c r="C3131" s="320">
        <v>30</v>
      </c>
      <c r="D3131" s="320">
        <v>25</v>
      </c>
      <c r="E3131" s="322">
        <f t="shared" si="399"/>
        <v>0.75</v>
      </c>
      <c r="F3131" s="16">
        <v>30</v>
      </c>
      <c r="G3131" s="16">
        <v>25</v>
      </c>
      <c r="H3131" s="292">
        <f t="shared" si="400"/>
        <v>0.75</v>
      </c>
      <c r="I3131" s="16">
        <v>30</v>
      </c>
      <c r="J3131" s="16">
        <v>25</v>
      </c>
      <c r="K3131" s="324">
        <f t="shared" si="401"/>
        <v>0.75</v>
      </c>
      <c r="L3131" s="156">
        <v>30</v>
      </c>
      <c r="M3131" s="156">
        <v>25</v>
      </c>
      <c r="N3131" s="324">
        <f t="shared" si="402"/>
        <v>0.75</v>
      </c>
      <c r="O3131" s="308">
        <f t="shared" si="398"/>
        <v>3</v>
      </c>
    </row>
    <row r="3132" spans="1:15" ht="12.75">
      <c r="A3132" s="52" t="s">
        <v>13</v>
      </c>
      <c r="B3132" s="6" t="s">
        <v>9</v>
      </c>
      <c r="C3132" s="297">
        <v>2</v>
      </c>
      <c r="D3132" s="297">
        <v>120</v>
      </c>
      <c r="E3132" s="313">
        <f t="shared" si="399"/>
        <v>0.24</v>
      </c>
      <c r="F3132" s="52">
        <v>2</v>
      </c>
      <c r="G3132" s="52">
        <v>120</v>
      </c>
      <c r="H3132" s="292">
        <f t="shared" si="400"/>
        <v>0.24</v>
      </c>
      <c r="I3132" s="52">
        <v>2</v>
      </c>
      <c r="J3132" s="52">
        <v>120</v>
      </c>
      <c r="K3132" s="324">
        <f t="shared" si="401"/>
        <v>0.24</v>
      </c>
      <c r="L3132" s="52">
        <v>2</v>
      </c>
      <c r="M3132" s="52">
        <v>120</v>
      </c>
      <c r="N3132" s="326">
        <f t="shared" si="402"/>
        <v>0.24</v>
      </c>
      <c r="O3132" s="308">
        <f t="shared" si="398"/>
        <v>0.96</v>
      </c>
    </row>
    <row r="3133" spans="1:15" ht="22.5">
      <c r="A3133" s="52" t="s">
        <v>594</v>
      </c>
      <c r="B3133" s="6" t="s">
        <v>9</v>
      </c>
      <c r="C3133" s="297">
        <v>10</v>
      </c>
      <c r="D3133" s="297">
        <v>5</v>
      </c>
      <c r="E3133" s="313">
        <f t="shared" si="399"/>
        <v>0.05</v>
      </c>
      <c r="F3133" s="52">
        <v>10</v>
      </c>
      <c r="G3133" s="52">
        <v>5</v>
      </c>
      <c r="H3133" s="292">
        <f t="shared" si="400"/>
        <v>0.05</v>
      </c>
      <c r="I3133" s="52">
        <v>10</v>
      </c>
      <c r="J3133" s="52">
        <v>5</v>
      </c>
      <c r="K3133" s="326">
        <f t="shared" si="401"/>
        <v>0.05</v>
      </c>
      <c r="L3133" s="52">
        <v>10</v>
      </c>
      <c r="M3133" s="52">
        <v>5</v>
      </c>
      <c r="N3133" s="326">
        <f t="shared" si="402"/>
        <v>0.05</v>
      </c>
      <c r="O3133" s="308">
        <f t="shared" si="398"/>
        <v>0.2</v>
      </c>
    </row>
    <row r="3134" spans="1:15" ht="22.5">
      <c r="A3134" s="52" t="s">
        <v>595</v>
      </c>
      <c r="B3134" s="6" t="s">
        <v>596</v>
      </c>
      <c r="C3134" s="297">
        <v>10</v>
      </c>
      <c r="D3134" s="297">
        <v>25</v>
      </c>
      <c r="E3134" s="313">
        <f t="shared" si="399"/>
        <v>0.25</v>
      </c>
      <c r="F3134" s="52">
        <v>10</v>
      </c>
      <c r="G3134" s="52">
        <v>25</v>
      </c>
      <c r="H3134" s="292">
        <f t="shared" si="400"/>
        <v>0.25</v>
      </c>
      <c r="I3134" s="52">
        <v>10</v>
      </c>
      <c r="J3134" s="52">
        <v>25</v>
      </c>
      <c r="K3134" s="326">
        <f t="shared" si="401"/>
        <v>0.25</v>
      </c>
      <c r="L3134" s="52">
        <v>10</v>
      </c>
      <c r="M3134" s="52">
        <v>25</v>
      </c>
      <c r="N3134" s="326">
        <f t="shared" si="402"/>
        <v>0.25</v>
      </c>
      <c r="O3134" s="308">
        <f t="shared" si="398"/>
        <v>1</v>
      </c>
    </row>
    <row r="3135" spans="1:15" ht="12.75">
      <c r="A3135" s="52" t="s">
        <v>597</v>
      </c>
      <c r="B3135" s="6" t="s">
        <v>596</v>
      </c>
      <c r="C3135" s="297">
        <v>10</v>
      </c>
      <c r="D3135" s="297">
        <v>25</v>
      </c>
      <c r="E3135" s="313">
        <f t="shared" si="399"/>
        <v>0.25</v>
      </c>
      <c r="F3135" s="52">
        <v>10</v>
      </c>
      <c r="G3135" s="52">
        <v>25</v>
      </c>
      <c r="H3135" s="292">
        <f t="shared" si="400"/>
        <v>0.25</v>
      </c>
      <c r="I3135" s="52">
        <v>5</v>
      </c>
      <c r="J3135" s="52">
        <v>25</v>
      </c>
      <c r="K3135" s="326">
        <f t="shared" si="401"/>
        <v>0.125</v>
      </c>
      <c r="L3135" s="52">
        <v>10</v>
      </c>
      <c r="M3135" s="52">
        <v>25</v>
      </c>
      <c r="N3135" s="324">
        <f t="shared" si="402"/>
        <v>0.25</v>
      </c>
      <c r="O3135" s="308">
        <f t="shared" si="398"/>
        <v>0.875</v>
      </c>
    </row>
    <row r="3136" spans="1:15" ht="12.75">
      <c r="A3136" s="52" t="s">
        <v>598</v>
      </c>
      <c r="B3136" s="6" t="s">
        <v>596</v>
      </c>
      <c r="C3136" s="297">
        <v>10</v>
      </c>
      <c r="D3136" s="297">
        <v>15</v>
      </c>
      <c r="E3136" s="313">
        <f t="shared" si="399"/>
        <v>0.15</v>
      </c>
      <c r="F3136" s="52">
        <v>10</v>
      </c>
      <c r="G3136" s="52">
        <v>15</v>
      </c>
      <c r="H3136" s="292">
        <f t="shared" si="400"/>
        <v>0.15</v>
      </c>
      <c r="I3136" s="52">
        <v>10</v>
      </c>
      <c r="J3136" s="52">
        <v>15</v>
      </c>
      <c r="K3136" s="326">
        <f t="shared" si="401"/>
        <v>0.15</v>
      </c>
      <c r="L3136" s="52">
        <v>10</v>
      </c>
      <c r="M3136" s="52">
        <v>15</v>
      </c>
      <c r="N3136" s="326">
        <f t="shared" si="402"/>
        <v>0.15</v>
      </c>
      <c r="O3136" s="308">
        <f t="shared" si="398"/>
        <v>0.6</v>
      </c>
    </row>
    <row r="3137" spans="1:15" ht="22.5">
      <c r="A3137" s="52" t="s">
        <v>599</v>
      </c>
      <c r="B3137" s="6" t="s">
        <v>9</v>
      </c>
      <c r="C3137" s="297">
        <v>2</v>
      </c>
      <c r="D3137" s="297">
        <v>95</v>
      </c>
      <c r="E3137" s="313">
        <f t="shared" si="399"/>
        <v>0.19</v>
      </c>
      <c r="F3137" s="52"/>
      <c r="G3137" s="52"/>
      <c r="H3137" s="292">
        <f t="shared" si="400"/>
        <v>0</v>
      </c>
      <c r="I3137" s="52"/>
      <c r="J3137" s="52"/>
      <c r="K3137" s="324">
        <f t="shared" si="401"/>
        <v>0</v>
      </c>
      <c r="L3137" s="52"/>
      <c r="M3137" s="52"/>
      <c r="N3137" s="324">
        <f t="shared" si="402"/>
        <v>0</v>
      </c>
      <c r="O3137" s="308">
        <f t="shared" si="398"/>
        <v>0.19</v>
      </c>
    </row>
    <row r="3138" spans="1:15" ht="33.75">
      <c r="A3138" s="52" t="s">
        <v>600</v>
      </c>
      <c r="B3138" s="6" t="s">
        <v>9</v>
      </c>
      <c r="C3138" s="297">
        <v>10</v>
      </c>
      <c r="D3138" s="297">
        <v>10</v>
      </c>
      <c r="E3138" s="313">
        <f t="shared" si="399"/>
        <v>0.1</v>
      </c>
      <c r="F3138" s="52">
        <v>10</v>
      </c>
      <c r="G3138" s="52">
        <v>10</v>
      </c>
      <c r="H3138" s="292">
        <f t="shared" si="400"/>
        <v>0.1</v>
      </c>
      <c r="I3138" s="52">
        <v>10</v>
      </c>
      <c r="J3138" s="52">
        <v>10</v>
      </c>
      <c r="K3138" s="326">
        <f t="shared" si="401"/>
        <v>0.1</v>
      </c>
      <c r="L3138" s="52">
        <v>10</v>
      </c>
      <c r="M3138" s="52">
        <v>10</v>
      </c>
      <c r="N3138" s="326">
        <f t="shared" si="402"/>
        <v>0.1</v>
      </c>
      <c r="O3138" s="308">
        <f t="shared" si="398"/>
        <v>0.4</v>
      </c>
    </row>
    <row r="3139" spans="1:15" ht="12.75">
      <c r="A3139" s="52" t="s">
        <v>626</v>
      </c>
      <c r="B3139" s="6" t="s">
        <v>9</v>
      </c>
      <c r="C3139" s="297">
        <v>1</v>
      </c>
      <c r="D3139" s="297">
        <v>400</v>
      </c>
      <c r="E3139" s="313">
        <f t="shared" si="399"/>
        <v>0.4</v>
      </c>
      <c r="F3139" s="52">
        <v>1</v>
      </c>
      <c r="G3139" s="52">
        <v>400</v>
      </c>
      <c r="H3139" s="292">
        <f t="shared" si="400"/>
        <v>0.4</v>
      </c>
      <c r="I3139" s="52"/>
      <c r="J3139" s="52"/>
      <c r="K3139" s="324">
        <f t="shared" si="401"/>
        <v>0</v>
      </c>
      <c r="L3139" s="52">
        <v>1</v>
      </c>
      <c r="M3139" s="52">
        <v>400</v>
      </c>
      <c r="N3139" s="324">
        <f t="shared" si="402"/>
        <v>0.4</v>
      </c>
      <c r="O3139" s="308">
        <f t="shared" si="398"/>
        <v>1.2000000000000002</v>
      </c>
    </row>
    <row r="3140" spans="1:15" ht="12.75">
      <c r="A3140" s="52" t="s">
        <v>602</v>
      </c>
      <c r="B3140" s="6" t="s">
        <v>9</v>
      </c>
      <c r="C3140" s="297">
        <v>4</v>
      </c>
      <c r="D3140" s="297">
        <v>95</v>
      </c>
      <c r="E3140" s="313">
        <f t="shared" si="399"/>
        <v>0.38</v>
      </c>
      <c r="F3140" s="52"/>
      <c r="G3140" s="52"/>
      <c r="H3140" s="292">
        <f t="shared" si="400"/>
        <v>0</v>
      </c>
      <c r="I3140" s="52">
        <v>4</v>
      </c>
      <c r="J3140" s="52">
        <v>95</v>
      </c>
      <c r="K3140" s="324">
        <f t="shared" si="401"/>
        <v>0.38</v>
      </c>
      <c r="L3140" s="52"/>
      <c r="M3140" s="52"/>
      <c r="N3140" s="324">
        <f t="shared" si="402"/>
        <v>0</v>
      </c>
      <c r="O3140" s="308">
        <f t="shared" si="398"/>
        <v>0.76</v>
      </c>
    </row>
    <row r="3141" spans="1:15" ht="33.75">
      <c r="A3141" s="52" t="s">
        <v>603</v>
      </c>
      <c r="B3141" s="6" t="s">
        <v>561</v>
      </c>
      <c r="C3141" s="297"/>
      <c r="D3141" s="297"/>
      <c r="E3141" s="302">
        <v>15</v>
      </c>
      <c r="F3141" s="52"/>
      <c r="G3141" s="52"/>
      <c r="H3141" s="292">
        <v>15</v>
      </c>
      <c r="I3141" s="52"/>
      <c r="J3141" s="52"/>
      <c r="K3141" s="324">
        <v>5</v>
      </c>
      <c r="L3141" s="52"/>
      <c r="M3141" s="52"/>
      <c r="N3141" s="324">
        <v>3</v>
      </c>
      <c r="O3141" s="308">
        <f t="shared" si="398"/>
        <v>38</v>
      </c>
    </row>
    <row r="3142" spans="1:15" ht="31.5">
      <c r="A3142" s="1" t="s">
        <v>20</v>
      </c>
      <c r="B3142" s="6" t="s">
        <v>1</v>
      </c>
      <c r="C3142" s="327"/>
      <c r="D3142" s="327"/>
      <c r="E3142" s="286">
        <f>SUM(E3117:E3141)</f>
        <v>51.019999999999996</v>
      </c>
      <c r="F3142" s="157"/>
      <c r="G3142" s="157"/>
      <c r="H3142" s="286">
        <f>SUM(H3117:H3141)</f>
        <v>28.900000000000002</v>
      </c>
      <c r="I3142" s="157"/>
      <c r="J3142" s="157"/>
      <c r="K3142" s="286">
        <f>SUM(K3117:K3141)</f>
        <v>18.655</v>
      </c>
      <c r="L3142" s="286"/>
      <c r="M3142" s="286"/>
      <c r="N3142" s="286">
        <f>SUM(N3117:N3141)</f>
        <v>16.900000000000002</v>
      </c>
      <c r="O3142" s="286">
        <f>SUM(O3117:O3141)</f>
        <v>115.475</v>
      </c>
    </row>
    <row r="3143" spans="1:15" ht="12.75">
      <c r="A3143" s="280" t="s">
        <v>604</v>
      </c>
      <c r="B3143" s="280" t="s">
        <v>22</v>
      </c>
      <c r="C3143" s="282"/>
      <c r="D3143" s="282"/>
      <c r="E3143" s="316">
        <f>E3060+E3062+E3074+E3076+E3078+E3085+E3090+E3092+E3102+E3106+E3115+E3142</f>
        <v>661.9122799999999</v>
      </c>
      <c r="F3143" s="316"/>
      <c r="G3143" s="316"/>
      <c r="H3143" s="316">
        <f>H3060+H3062+H3074+H3076+H3078+H3085+H3090+H3092+H3102+H3106+H3115+H3142</f>
        <v>489.214408</v>
      </c>
      <c r="I3143" s="316"/>
      <c r="J3143" s="316"/>
      <c r="K3143" s="316">
        <f>K3060+K3062+K3074+K3076+K3078+K3085+K3090+K3092+K3102+K3106+K3115+K3142</f>
        <v>382.93661199999997</v>
      </c>
      <c r="L3143" s="316"/>
      <c r="M3143" s="316"/>
      <c r="N3143" s="316">
        <f>N3060+N3062+N3074+N3076+N3078+N3085+N3090+N3092+N3102+N3106+N3115+N3142</f>
        <v>577.8566500000001</v>
      </c>
      <c r="O3143" s="316">
        <f>O3060+O3062+O3074+O3076+O3078+O3085+O3090+O3092+O3102+O3106+O3115+O3142</f>
        <v>2111.91995</v>
      </c>
    </row>
    <row r="3144" spans="1:15" ht="12.75">
      <c r="A3144" s="158"/>
      <c r="B3144" s="16"/>
      <c r="C3144" s="158"/>
      <c r="D3144" s="158"/>
      <c r="E3144" s="158"/>
      <c r="F3144" s="158"/>
      <c r="G3144" s="158"/>
      <c r="H3144" s="158"/>
      <c r="I3144" s="158"/>
      <c r="J3144" s="158"/>
      <c r="K3144" s="158"/>
      <c r="L3144" s="158"/>
      <c r="M3144" s="158"/>
      <c r="N3144" s="158"/>
      <c r="O3144" s="158"/>
    </row>
    <row r="3145" spans="1:15" ht="12.75">
      <c r="A3145" s="349" t="s">
        <v>605</v>
      </c>
      <c r="B3145" s="350"/>
      <c r="C3145" s="350"/>
      <c r="D3145" s="350"/>
      <c r="E3145" s="350"/>
      <c r="F3145" s="350"/>
      <c r="G3145" s="350"/>
      <c r="H3145" s="350"/>
      <c r="I3145" s="350"/>
      <c r="J3145" s="350"/>
      <c r="K3145" s="350"/>
      <c r="L3145" s="350"/>
      <c r="M3145" s="350"/>
      <c r="N3145" s="350"/>
      <c r="O3145" s="351"/>
    </row>
    <row r="3146" spans="1:15" ht="12.75">
      <c r="A3146" s="333"/>
      <c r="B3146" s="329"/>
      <c r="C3146" s="329"/>
      <c r="D3146" s="329"/>
      <c r="E3146" s="329"/>
      <c r="F3146" s="329"/>
      <c r="G3146" s="329"/>
      <c r="H3146" s="329"/>
      <c r="I3146" s="329"/>
      <c r="J3146" s="329"/>
      <c r="K3146" s="329"/>
      <c r="L3146" s="329"/>
      <c r="M3146" s="329"/>
      <c r="N3146" s="329"/>
      <c r="O3146" s="329"/>
    </row>
    <row r="3147" spans="1:15" ht="12.75">
      <c r="A3147" s="328" t="s">
        <v>606</v>
      </c>
      <c r="B3147" s="280" t="s">
        <v>22</v>
      </c>
      <c r="C3147" s="329"/>
      <c r="D3147" s="329"/>
      <c r="E3147" s="329"/>
      <c r="F3147" s="329"/>
      <c r="G3147" s="329"/>
      <c r="H3147" s="308">
        <v>100</v>
      </c>
      <c r="I3147" s="329"/>
      <c r="J3147" s="329"/>
      <c r="K3147" s="308"/>
      <c r="L3147" s="329"/>
      <c r="M3147" s="329"/>
      <c r="N3147" s="308"/>
      <c r="O3147" s="308">
        <f>E3147+H3147+K3147+N3147</f>
        <v>100</v>
      </c>
    </row>
    <row r="3148" spans="1:15" ht="12.75">
      <c r="A3148" s="328" t="s">
        <v>607</v>
      </c>
      <c r="B3148" s="280" t="s">
        <v>22</v>
      </c>
      <c r="C3148" s="329"/>
      <c r="D3148" s="329"/>
      <c r="E3148" s="308"/>
      <c r="F3148" s="329"/>
      <c r="G3148" s="329"/>
      <c r="H3148" s="308">
        <v>30</v>
      </c>
      <c r="I3148" s="329"/>
      <c r="J3148" s="329"/>
      <c r="K3148" s="308">
        <v>20</v>
      </c>
      <c r="L3148" s="329"/>
      <c r="M3148" s="329"/>
      <c r="N3148" s="308"/>
      <c r="O3148" s="308">
        <f>E3148+H3148+K3148+N3148</f>
        <v>50</v>
      </c>
    </row>
    <row r="3149" spans="1:15" ht="12.75">
      <c r="A3149" s="104" t="s">
        <v>608</v>
      </c>
      <c r="B3149" s="280" t="s">
        <v>22</v>
      </c>
      <c r="C3149" s="104"/>
      <c r="D3149" s="104"/>
      <c r="E3149" s="292"/>
      <c r="F3149" s="292"/>
      <c r="G3149" s="292"/>
      <c r="H3149" s="292">
        <v>53</v>
      </c>
      <c r="I3149" s="292"/>
      <c r="J3149" s="292"/>
      <c r="K3149" s="292"/>
      <c r="L3149" s="292"/>
      <c r="M3149" s="292"/>
      <c r="N3149" s="292"/>
      <c r="O3149" s="308">
        <f>E3149+H3149+K3149+N3149</f>
        <v>53</v>
      </c>
    </row>
    <row r="3150" spans="1:15" ht="21">
      <c r="A3150" s="167" t="s">
        <v>28</v>
      </c>
      <c r="B3150" s="167" t="s">
        <v>1</v>
      </c>
      <c r="C3150" s="52"/>
      <c r="D3150" s="52"/>
      <c r="E3150" s="302">
        <f>SUM(E3148:E3149)</f>
        <v>0</v>
      </c>
      <c r="F3150" s="313"/>
      <c r="G3150" s="313"/>
      <c r="H3150" s="302">
        <f>SUM(H3147:H3149)</f>
        <v>183</v>
      </c>
      <c r="I3150" s="313"/>
      <c r="J3150" s="313"/>
      <c r="K3150" s="302">
        <f>SUM(K3147:K3149)</f>
        <v>20</v>
      </c>
      <c r="L3150" s="302"/>
      <c r="M3150" s="302"/>
      <c r="N3150" s="302">
        <f>SUM(N3147:N3149)</f>
        <v>0</v>
      </c>
      <c r="O3150" s="286">
        <f>SUM(O3147:O3149)</f>
        <v>203</v>
      </c>
    </row>
    <row r="3151" spans="1:15" ht="12.75">
      <c r="A3151" s="352" t="s">
        <v>609</v>
      </c>
      <c r="B3151" s="353"/>
      <c r="C3151" s="353"/>
      <c r="D3151" s="353"/>
      <c r="E3151" s="353"/>
      <c r="F3151" s="353"/>
      <c r="G3151" s="353"/>
      <c r="H3151" s="353"/>
      <c r="I3151" s="353"/>
      <c r="J3151" s="353"/>
      <c r="K3151" s="353"/>
      <c r="L3151" s="353"/>
      <c r="M3151" s="353"/>
      <c r="N3151" s="353"/>
      <c r="O3151" s="354"/>
    </row>
    <row r="3152" spans="1:15" ht="22.5">
      <c r="A3152" s="52" t="s">
        <v>30</v>
      </c>
      <c r="B3152" s="167" t="s">
        <v>22</v>
      </c>
      <c r="C3152" s="167"/>
      <c r="D3152" s="168"/>
      <c r="E3152" s="302">
        <v>2.776</v>
      </c>
      <c r="F3152" s="302"/>
      <c r="G3152" s="302"/>
      <c r="H3152" s="302">
        <v>2.776</v>
      </c>
      <c r="I3152" s="302"/>
      <c r="J3152" s="302"/>
      <c r="K3152" s="302">
        <v>2.776</v>
      </c>
      <c r="L3152" s="302"/>
      <c r="M3152" s="302"/>
      <c r="N3152" s="302">
        <v>2.776</v>
      </c>
      <c r="O3152" s="316">
        <f>E3152+H3152+K3152+N3152</f>
        <v>11.104</v>
      </c>
    </row>
    <row r="3153" spans="1:15" ht="45">
      <c r="A3153" s="52" t="s">
        <v>31</v>
      </c>
      <c r="B3153" s="167" t="s">
        <v>22</v>
      </c>
      <c r="C3153" s="167"/>
      <c r="D3153" s="167"/>
      <c r="E3153" s="302">
        <v>2.437</v>
      </c>
      <c r="F3153" s="313"/>
      <c r="G3153" s="313"/>
      <c r="H3153" s="302">
        <v>2.438</v>
      </c>
      <c r="I3153" s="313"/>
      <c r="J3153" s="313"/>
      <c r="K3153" s="315">
        <v>2.437</v>
      </c>
      <c r="L3153" s="330"/>
      <c r="M3153" s="330"/>
      <c r="N3153" s="315">
        <v>2.438</v>
      </c>
      <c r="O3153" s="316">
        <f aca="true" t="shared" si="403" ref="O3153:O3162">E3153+H3153+K3153+N3153</f>
        <v>9.75</v>
      </c>
    </row>
    <row r="3154" spans="1:15" ht="112.5">
      <c r="A3154" s="52" t="s">
        <v>610</v>
      </c>
      <c r="B3154" s="167" t="s">
        <v>22</v>
      </c>
      <c r="C3154" s="167"/>
      <c r="D3154" s="167"/>
      <c r="E3154" s="302">
        <v>2.625</v>
      </c>
      <c r="F3154" s="313"/>
      <c r="G3154" s="313"/>
      <c r="H3154" s="313">
        <v>2.625</v>
      </c>
      <c r="I3154" s="313"/>
      <c r="J3154" s="313"/>
      <c r="K3154" s="313">
        <v>2.625</v>
      </c>
      <c r="L3154" s="313"/>
      <c r="M3154" s="313"/>
      <c r="N3154" s="313">
        <v>2.625</v>
      </c>
      <c r="O3154" s="316">
        <f t="shared" si="403"/>
        <v>10.5</v>
      </c>
    </row>
    <row r="3155" spans="1:15" ht="78.75">
      <c r="A3155" s="52" t="s">
        <v>695</v>
      </c>
      <c r="B3155" s="167" t="s">
        <v>22</v>
      </c>
      <c r="C3155" s="167"/>
      <c r="D3155" s="167"/>
      <c r="E3155" s="302">
        <v>2.7</v>
      </c>
      <c r="F3155" s="313"/>
      <c r="G3155" s="313"/>
      <c r="H3155" s="313">
        <v>2.7</v>
      </c>
      <c r="I3155" s="313"/>
      <c r="J3155" s="313"/>
      <c r="K3155" s="313">
        <v>2.7</v>
      </c>
      <c r="L3155" s="313"/>
      <c r="M3155" s="313"/>
      <c r="N3155" s="313">
        <v>2.7</v>
      </c>
      <c r="O3155" s="316">
        <f t="shared" si="403"/>
        <v>10.8</v>
      </c>
    </row>
    <row r="3156" spans="1:15" ht="33.75">
      <c r="A3156" s="52" t="s">
        <v>35</v>
      </c>
      <c r="B3156" s="167" t="s">
        <v>22</v>
      </c>
      <c r="C3156" s="167"/>
      <c r="D3156" s="167"/>
      <c r="E3156" s="313">
        <v>0.4</v>
      </c>
      <c r="F3156" s="313"/>
      <c r="G3156" s="313"/>
      <c r="H3156" s="313"/>
      <c r="I3156" s="313"/>
      <c r="J3156" s="313"/>
      <c r="K3156" s="313">
        <v>0.4</v>
      </c>
      <c r="L3156" s="313"/>
      <c r="M3156" s="313"/>
      <c r="N3156" s="313"/>
      <c r="O3156" s="316">
        <f t="shared" si="403"/>
        <v>0.8</v>
      </c>
    </row>
    <row r="3157" spans="1:15" ht="22.5">
      <c r="A3157" s="52" t="s">
        <v>36</v>
      </c>
      <c r="B3157" s="167" t="s">
        <v>22</v>
      </c>
      <c r="C3157" s="167"/>
      <c r="D3157" s="167"/>
      <c r="E3157" s="313">
        <v>6.485</v>
      </c>
      <c r="F3157" s="313"/>
      <c r="G3157" s="313"/>
      <c r="H3157" s="313">
        <v>6.485</v>
      </c>
      <c r="I3157" s="313"/>
      <c r="J3157" s="313"/>
      <c r="K3157" s="313">
        <v>6.485</v>
      </c>
      <c r="L3157" s="313"/>
      <c r="M3157" s="313"/>
      <c r="N3157" s="313">
        <v>6.486</v>
      </c>
      <c r="O3157" s="316">
        <f t="shared" si="403"/>
        <v>25.941000000000003</v>
      </c>
    </row>
    <row r="3158" spans="1:15" ht="45">
      <c r="A3158" s="52" t="s">
        <v>38</v>
      </c>
      <c r="B3158" s="167" t="s">
        <v>22</v>
      </c>
      <c r="C3158" s="167"/>
      <c r="D3158" s="167"/>
      <c r="E3158" s="302">
        <v>2</v>
      </c>
      <c r="F3158" s="302"/>
      <c r="G3158" s="302"/>
      <c r="H3158" s="302">
        <v>2</v>
      </c>
      <c r="I3158" s="302"/>
      <c r="J3158" s="302"/>
      <c r="K3158" s="302">
        <v>2</v>
      </c>
      <c r="L3158" s="302"/>
      <c r="M3158" s="302"/>
      <c r="N3158" s="302">
        <v>2.034</v>
      </c>
      <c r="O3158" s="316">
        <f t="shared" si="403"/>
        <v>8.033999999999999</v>
      </c>
    </row>
    <row r="3159" spans="1:15" ht="22.5">
      <c r="A3159" s="52" t="s">
        <v>611</v>
      </c>
      <c r="B3159" s="167" t="s">
        <v>22</v>
      </c>
      <c r="C3159" s="167"/>
      <c r="D3159" s="167"/>
      <c r="E3159" s="302">
        <v>9.7</v>
      </c>
      <c r="F3159" s="313"/>
      <c r="G3159" s="313"/>
      <c r="H3159" s="313">
        <v>9.7</v>
      </c>
      <c r="I3159" s="313"/>
      <c r="J3159" s="313"/>
      <c r="K3159" s="302">
        <v>9.7</v>
      </c>
      <c r="L3159" s="313"/>
      <c r="M3159" s="313"/>
      <c r="N3159" s="313">
        <v>9.7</v>
      </c>
      <c r="O3159" s="316">
        <f t="shared" si="403"/>
        <v>38.8</v>
      </c>
    </row>
    <row r="3160" spans="1:15" ht="22.5">
      <c r="A3160" s="52" t="s">
        <v>613</v>
      </c>
      <c r="B3160" s="167" t="s">
        <v>612</v>
      </c>
      <c r="C3160" s="167"/>
      <c r="D3160" s="167"/>
      <c r="E3160" s="302">
        <v>4.344</v>
      </c>
      <c r="F3160" s="302"/>
      <c r="G3160" s="302"/>
      <c r="H3160" s="302">
        <v>4.344</v>
      </c>
      <c r="I3160" s="302"/>
      <c r="J3160" s="302"/>
      <c r="K3160" s="302">
        <v>4.344</v>
      </c>
      <c r="L3160" s="302"/>
      <c r="M3160" s="302"/>
      <c r="N3160" s="302">
        <v>4.344</v>
      </c>
      <c r="O3160" s="316">
        <f t="shared" si="403"/>
        <v>17.376</v>
      </c>
    </row>
    <row r="3161" spans="1:15" ht="45">
      <c r="A3161" s="52" t="s">
        <v>614</v>
      </c>
      <c r="B3161" s="167" t="s">
        <v>1</v>
      </c>
      <c r="C3161" s="167"/>
      <c r="D3161" s="167"/>
      <c r="E3161" s="302">
        <v>0.25</v>
      </c>
      <c r="F3161" s="302"/>
      <c r="G3161" s="302"/>
      <c r="H3161" s="302">
        <v>0.25</v>
      </c>
      <c r="I3161" s="302"/>
      <c r="J3161" s="302"/>
      <c r="K3161" s="302">
        <v>0.2</v>
      </c>
      <c r="L3161" s="302"/>
      <c r="M3161" s="302"/>
      <c r="N3161" s="302">
        <v>0.2</v>
      </c>
      <c r="O3161" s="316">
        <f t="shared" si="403"/>
        <v>0.8999999999999999</v>
      </c>
    </row>
    <row r="3162" spans="1:15" ht="56.25">
      <c r="A3162" s="52" t="s">
        <v>615</v>
      </c>
      <c r="B3162" s="167" t="s">
        <v>1</v>
      </c>
      <c r="C3162" s="167"/>
      <c r="D3162" s="167"/>
      <c r="E3162" s="302"/>
      <c r="F3162" s="302"/>
      <c r="G3162" s="302"/>
      <c r="H3162" s="302">
        <v>3</v>
      </c>
      <c r="I3162" s="302"/>
      <c r="J3162" s="302"/>
      <c r="K3162" s="302"/>
      <c r="L3162" s="302"/>
      <c r="M3162" s="302"/>
      <c r="N3162" s="302">
        <v>1.6</v>
      </c>
      <c r="O3162" s="316">
        <f t="shared" si="403"/>
        <v>4.6</v>
      </c>
    </row>
    <row r="3163" spans="1:15" ht="21.75">
      <c r="A3163" s="331" t="s">
        <v>616</v>
      </c>
      <c r="B3163" s="280" t="s">
        <v>1</v>
      </c>
      <c r="C3163" s="282"/>
      <c r="D3163" s="282"/>
      <c r="E3163" s="316">
        <f>SUM(E3152:E3162)</f>
        <v>33.717</v>
      </c>
      <c r="F3163" s="316"/>
      <c r="G3163" s="316"/>
      <c r="H3163" s="316">
        <f>SUM(H3152:H3162)</f>
        <v>36.318</v>
      </c>
      <c r="I3163" s="316"/>
      <c r="J3163" s="316"/>
      <c r="K3163" s="316">
        <f>SUM(K3152:K3162)</f>
        <v>33.667</v>
      </c>
      <c r="L3163" s="316"/>
      <c r="M3163" s="316"/>
      <c r="N3163" s="316">
        <f>SUM(N3152:N3162)</f>
        <v>34.903000000000006</v>
      </c>
      <c r="O3163" s="316">
        <f>SUM(O3152:O3162)</f>
        <v>138.605</v>
      </c>
    </row>
    <row r="3164" spans="1:15" ht="12.75">
      <c r="A3164" s="158"/>
      <c r="B3164" s="158"/>
      <c r="C3164" s="158"/>
      <c r="D3164" s="158"/>
      <c r="E3164" s="158"/>
      <c r="F3164" s="158"/>
      <c r="G3164" s="158"/>
      <c r="H3164" s="158"/>
      <c r="I3164" s="158"/>
      <c r="J3164" s="158"/>
      <c r="K3164" s="158"/>
      <c r="L3164" s="158"/>
      <c r="M3164" s="158"/>
      <c r="N3164" s="158"/>
      <c r="O3164" s="158"/>
    </row>
    <row r="3165" spans="1:15" ht="12.75">
      <c r="A3165" s="355" t="s">
        <v>617</v>
      </c>
      <c r="B3165" s="356"/>
      <c r="C3165" s="357"/>
      <c r="D3165" s="158"/>
      <c r="E3165" s="316">
        <f>E3143+E3150+E3163</f>
        <v>695.6292799999999</v>
      </c>
      <c r="F3165" s="341"/>
      <c r="G3165" s="341"/>
      <c r="H3165" s="316">
        <f>H3143+H3150+H3163</f>
        <v>708.532408</v>
      </c>
      <c r="I3165" s="341"/>
      <c r="J3165" s="341"/>
      <c r="K3165" s="316">
        <f>K3143+K3150+K3163</f>
        <v>436.603612</v>
      </c>
      <c r="L3165" s="341"/>
      <c r="M3165" s="341"/>
      <c r="N3165" s="316">
        <f>N3143+N3150+N3163</f>
        <v>612.7596500000001</v>
      </c>
      <c r="O3165" s="316">
        <f>O3143+O3150+O3163</f>
        <v>2453.52495</v>
      </c>
    </row>
    <row r="3166" spans="1:15" ht="12.75">
      <c r="A3166" s="342"/>
      <c r="B3166" s="342"/>
      <c r="C3166" s="342"/>
      <c r="D3166" s="334"/>
      <c r="E3166" s="343"/>
      <c r="F3166" s="345"/>
      <c r="G3166" s="345"/>
      <c r="H3166" s="343"/>
      <c r="I3166" s="345"/>
      <c r="J3166" s="345"/>
      <c r="K3166" s="343"/>
      <c r="L3166" s="345"/>
      <c r="M3166" s="345"/>
      <c r="N3166" s="343"/>
      <c r="O3166" s="343"/>
    </row>
    <row r="3167" spans="1:15" ht="12.75">
      <c r="A3167" s="342"/>
      <c r="B3167" s="342"/>
      <c r="C3167" s="342"/>
      <c r="D3167" s="334"/>
      <c r="E3167" s="343"/>
      <c r="F3167" s="345"/>
      <c r="G3167" s="345"/>
      <c r="H3167" s="343"/>
      <c r="I3167" s="345"/>
      <c r="J3167" s="345"/>
      <c r="K3167" s="343"/>
      <c r="L3167" s="345"/>
      <c r="M3167" s="345"/>
      <c r="N3167" s="343"/>
      <c r="O3167" s="343"/>
    </row>
    <row r="3168" spans="1:15" ht="12.75">
      <c r="A3168" s="342"/>
      <c r="B3168" s="342"/>
      <c r="C3168" s="342"/>
      <c r="D3168" s="334"/>
      <c r="E3168" s="343"/>
      <c r="F3168" s="345"/>
      <c r="G3168" s="345"/>
      <c r="H3168" s="343"/>
      <c r="I3168" s="345"/>
      <c r="J3168" s="345"/>
      <c r="K3168" s="343"/>
      <c r="L3168" s="345"/>
      <c r="M3168" s="345"/>
      <c r="N3168" s="343"/>
      <c r="O3168" s="343"/>
    </row>
    <row r="3169" spans="1:15" ht="12.75">
      <c r="A3169" s="346"/>
      <c r="B3169" s="334"/>
      <c r="C3169" s="334"/>
      <c r="D3169" s="334"/>
      <c r="E3169" s="343"/>
      <c r="F3169" s="345"/>
      <c r="G3169" s="345"/>
      <c r="H3169" s="343"/>
      <c r="I3169" s="345"/>
      <c r="J3169" s="345"/>
      <c r="K3169" s="343"/>
      <c r="L3169" s="345"/>
      <c r="M3169" s="345"/>
      <c r="N3169" s="343"/>
      <c r="O3169" s="343"/>
    </row>
    <row r="3170" spans="1:15" ht="12.75">
      <c r="A3170" s="346"/>
      <c r="B3170" s="334"/>
      <c r="C3170" s="334"/>
      <c r="D3170" s="334"/>
      <c r="E3170" s="343"/>
      <c r="F3170" s="345"/>
      <c r="G3170" s="345"/>
      <c r="H3170" s="343"/>
      <c r="I3170" s="345"/>
      <c r="J3170" s="345"/>
      <c r="K3170" s="343"/>
      <c r="L3170" s="345"/>
      <c r="M3170" s="345"/>
      <c r="N3170" s="343"/>
      <c r="O3170" s="343"/>
    </row>
    <row r="3171" spans="1:15" ht="12.75">
      <c r="A3171" s="373" t="s">
        <v>700</v>
      </c>
      <c r="B3171" s="373"/>
      <c r="C3171" s="373"/>
      <c r="D3171" s="373"/>
      <c r="E3171" s="373"/>
      <c r="F3171" s="373"/>
      <c r="G3171" s="373"/>
      <c r="H3171" s="373"/>
      <c r="I3171" s="373"/>
      <c r="J3171" s="373"/>
      <c r="K3171" s="373"/>
      <c r="L3171" s="373"/>
      <c r="M3171" s="373"/>
      <c r="N3171" s="373"/>
      <c r="O3171" s="373"/>
    </row>
    <row r="3172" spans="1:15" ht="12.75">
      <c r="A3172" s="340"/>
      <c r="B3172" s="340"/>
      <c r="C3172" s="340"/>
      <c r="D3172" s="340"/>
      <c r="E3172" s="340"/>
      <c r="F3172" s="340"/>
      <c r="G3172" s="340"/>
      <c r="H3172" s="340"/>
      <c r="I3172" s="340"/>
      <c r="J3172" s="340"/>
      <c r="K3172" s="340"/>
      <c r="L3172" s="340"/>
      <c r="M3172" s="340"/>
      <c r="N3172" s="340"/>
      <c r="O3172" s="340"/>
    </row>
    <row r="3173" spans="1:15" ht="52.5">
      <c r="A3173" s="276" t="s">
        <v>43</v>
      </c>
      <c r="B3173" s="276" t="s">
        <v>44</v>
      </c>
      <c r="C3173" s="367" t="s">
        <v>45</v>
      </c>
      <c r="D3173" s="368"/>
      <c r="E3173" s="368"/>
      <c r="F3173" s="368"/>
      <c r="G3173" s="368"/>
      <c r="H3173" s="368"/>
      <c r="I3173" s="368"/>
      <c r="J3173" s="368"/>
      <c r="K3173" s="368"/>
      <c r="L3173" s="368"/>
      <c r="M3173" s="368"/>
      <c r="N3173" s="369"/>
      <c r="O3173" s="130" t="s">
        <v>46</v>
      </c>
    </row>
    <row r="3174" spans="1:15" ht="12.75">
      <c r="A3174" s="277"/>
      <c r="B3174" s="277"/>
      <c r="C3174" s="367" t="s">
        <v>47</v>
      </c>
      <c r="D3174" s="368"/>
      <c r="E3174" s="368"/>
      <c r="F3174" s="367" t="s">
        <v>48</v>
      </c>
      <c r="G3174" s="368"/>
      <c r="H3174" s="368"/>
      <c r="I3174" s="367" t="s">
        <v>49</v>
      </c>
      <c r="J3174" s="368"/>
      <c r="K3174" s="368"/>
      <c r="L3174" s="367" t="s">
        <v>50</v>
      </c>
      <c r="M3174" s="368"/>
      <c r="N3174" s="369"/>
      <c r="O3174" s="130"/>
    </row>
    <row r="3175" spans="1:15" ht="21">
      <c r="A3175" s="278"/>
      <c r="B3175" s="278"/>
      <c r="C3175" s="277" t="s">
        <v>51</v>
      </c>
      <c r="D3175" s="277" t="s">
        <v>52</v>
      </c>
      <c r="E3175" s="277" t="s">
        <v>53</v>
      </c>
      <c r="F3175" s="277" t="s">
        <v>51</v>
      </c>
      <c r="G3175" s="277" t="s">
        <v>54</v>
      </c>
      <c r="H3175" s="277" t="s">
        <v>53</v>
      </c>
      <c r="I3175" s="277" t="s">
        <v>51</v>
      </c>
      <c r="J3175" s="277" t="s">
        <v>54</v>
      </c>
      <c r="K3175" s="277" t="s">
        <v>53</v>
      </c>
      <c r="L3175" s="130" t="s">
        <v>51</v>
      </c>
      <c r="M3175" s="130" t="s">
        <v>54</v>
      </c>
      <c r="N3175" s="130" t="s">
        <v>53</v>
      </c>
      <c r="O3175" s="132"/>
    </row>
    <row r="3176" spans="1:15" ht="12.75">
      <c r="A3176" s="359" t="s">
        <v>55</v>
      </c>
      <c r="B3176" s="360"/>
      <c r="C3176" s="360"/>
      <c r="D3176" s="360"/>
      <c r="E3176" s="360"/>
      <c r="F3176" s="360"/>
      <c r="G3176" s="360"/>
      <c r="H3176" s="360"/>
      <c r="I3176" s="360"/>
      <c r="J3176" s="360"/>
      <c r="K3176" s="360"/>
      <c r="L3176" s="360"/>
      <c r="M3176" s="360"/>
      <c r="N3176" s="360"/>
      <c r="O3176" s="361"/>
    </row>
    <row r="3177" spans="1:15" ht="12.75">
      <c r="A3177" s="349" t="s">
        <v>56</v>
      </c>
      <c r="B3177" s="350"/>
      <c r="C3177" s="350"/>
      <c r="D3177" s="350"/>
      <c r="E3177" s="350"/>
      <c r="F3177" s="350"/>
      <c r="G3177" s="350"/>
      <c r="H3177" s="350"/>
      <c r="I3177" s="350"/>
      <c r="J3177" s="350"/>
      <c r="K3177" s="350"/>
      <c r="L3177" s="350"/>
      <c r="M3177" s="350"/>
      <c r="N3177" s="350"/>
      <c r="O3177" s="351"/>
    </row>
    <row r="3178" spans="1:15" ht="12.75">
      <c r="A3178" s="279"/>
      <c r="B3178" s="280"/>
      <c r="C3178" s="104"/>
      <c r="D3178" s="104"/>
      <c r="E3178" s="281"/>
      <c r="F3178" s="104"/>
      <c r="G3178" s="104"/>
      <c r="H3178" s="282"/>
      <c r="I3178" s="158"/>
      <c r="J3178" s="158"/>
      <c r="K3178" s="282"/>
      <c r="L3178" s="283"/>
      <c r="M3178" s="283"/>
      <c r="N3178" s="284"/>
      <c r="O3178" s="284"/>
    </row>
    <row r="3179" spans="1:15" ht="12.75">
      <c r="A3179" s="285" t="s">
        <v>545</v>
      </c>
      <c r="B3179" s="285"/>
      <c r="C3179" s="157"/>
      <c r="D3179" s="157"/>
      <c r="E3179" s="286">
        <v>45</v>
      </c>
      <c r="F3179" s="157"/>
      <c r="G3179" s="157"/>
      <c r="H3179" s="286">
        <v>50</v>
      </c>
      <c r="I3179" s="157"/>
      <c r="J3179" s="157"/>
      <c r="K3179" s="286">
        <v>45</v>
      </c>
      <c r="L3179" s="287"/>
      <c r="M3179" s="287"/>
      <c r="N3179" s="286">
        <v>50</v>
      </c>
      <c r="O3179" s="288">
        <f>SUM(E3179,H3179,K3179,N3179)</f>
        <v>190</v>
      </c>
    </row>
    <row r="3180" spans="1:15" ht="12.75">
      <c r="A3180" s="285"/>
      <c r="B3180" s="285"/>
      <c r="C3180" s="157"/>
      <c r="D3180" s="157"/>
      <c r="E3180" s="286"/>
      <c r="F3180" s="157"/>
      <c r="G3180" s="157"/>
      <c r="H3180" s="286"/>
      <c r="I3180" s="157"/>
      <c r="J3180" s="157"/>
      <c r="K3180" s="286"/>
      <c r="L3180" s="289"/>
      <c r="M3180" s="289"/>
      <c r="N3180" s="286"/>
      <c r="O3180" s="332"/>
    </row>
    <row r="3181" spans="1:15" ht="22.5">
      <c r="A3181" s="290" t="s">
        <v>57</v>
      </c>
      <c r="B3181" s="291" t="s">
        <v>58</v>
      </c>
      <c r="C3181" s="159">
        <v>125</v>
      </c>
      <c r="D3181" s="159">
        <v>170</v>
      </c>
      <c r="E3181" s="292">
        <f>(C3181*D3181)/1000</f>
        <v>21.25</v>
      </c>
      <c r="F3181" s="159">
        <v>190</v>
      </c>
      <c r="G3181" s="159">
        <v>170</v>
      </c>
      <c r="H3181" s="292">
        <f>(F3181*G3181)/1000</f>
        <v>32.3</v>
      </c>
      <c r="I3181" s="159">
        <v>170</v>
      </c>
      <c r="J3181" s="159">
        <v>170</v>
      </c>
      <c r="K3181" s="292">
        <f>(I3181*J3181)/1000</f>
        <v>28.9</v>
      </c>
      <c r="L3181" s="293">
        <v>170</v>
      </c>
      <c r="M3181" s="293">
        <v>170</v>
      </c>
      <c r="N3181" s="292">
        <f>(L3181*M3181)/1000</f>
        <v>28.9</v>
      </c>
      <c r="O3181" s="288">
        <f>SUM(E3181,H3181,K3181,N3181)</f>
        <v>111.35</v>
      </c>
    </row>
    <row r="3182" spans="1:15" ht="12.75">
      <c r="A3182" s="290"/>
      <c r="B3182" s="291"/>
      <c r="C3182" s="159"/>
      <c r="D3182" s="159"/>
      <c r="E3182" s="281"/>
      <c r="F3182" s="159"/>
      <c r="G3182" s="159"/>
      <c r="H3182" s="281"/>
      <c r="I3182" s="159"/>
      <c r="J3182" s="159"/>
      <c r="K3182" s="281"/>
      <c r="L3182" s="293"/>
      <c r="M3182" s="293"/>
      <c r="N3182" s="281"/>
      <c r="O3182" s="288"/>
    </row>
    <row r="3183" spans="1:15" ht="12.75">
      <c r="A3183" s="279" t="s">
        <v>546</v>
      </c>
      <c r="B3183" s="291" t="s">
        <v>58</v>
      </c>
      <c r="C3183" s="158">
        <v>15</v>
      </c>
      <c r="D3183" s="158">
        <v>34</v>
      </c>
      <c r="E3183" s="292">
        <f aca="true" t="shared" si="404" ref="E3183:E3189">(C3183*D3183)/1000</f>
        <v>0.51</v>
      </c>
      <c r="F3183" s="158">
        <v>15</v>
      </c>
      <c r="G3183" s="158">
        <v>30</v>
      </c>
      <c r="H3183" s="292">
        <f aca="true" t="shared" si="405" ref="H3183:H3189">(F3183*G3183)/1000</f>
        <v>0.45</v>
      </c>
      <c r="I3183" s="158">
        <v>16</v>
      </c>
      <c r="J3183" s="158">
        <v>20</v>
      </c>
      <c r="K3183" s="292">
        <f aca="true" t="shared" si="406" ref="K3183:K3189">(I3183*J3183)/1000</f>
        <v>0.32</v>
      </c>
      <c r="L3183" s="158">
        <v>15</v>
      </c>
      <c r="M3183" s="158">
        <v>25</v>
      </c>
      <c r="N3183" s="292">
        <f aca="true" t="shared" si="407" ref="N3183:N3189">(L3183*M3183)/1000</f>
        <v>0.375</v>
      </c>
      <c r="O3183" s="288">
        <f>SUM(C3183:N3183)</f>
        <v>171.65499999999997</v>
      </c>
    </row>
    <row r="3184" spans="1:15" ht="12.75">
      <c r="A3184" s="279" t="s">
        <v>547</v>
      </c>
      <c r="B3184" s="291" t="s">
        <v>58</v>
      </c>
      <c r="C3184" s="158">
        <v>43</v>
      </c>
      <c r="D3184" s="158">
        <v>40</v>
      </c>
      <c r="E3184" s="292">
        <f t="shared" si="404"/>
        <v>1.72</v>
      </c>
      <c r="F3184" s="158">
        <v>45</v>
      </c>
      <c r="G3184" s="158">
        <v>30</v>
      </c>
      <c r="H3184" s="292">
        <f t="shared" si="405"/>
        <v>1.35</v>
      </c>
      <c r="I3184" s="158">
        <v>45</v>
      </c>
      <c r="J3184" s="158">
        <v>25</v>
      </c>
      <c r="K3184" s="292">
        <f t="shared" si="406"/>
        <v>1.125</v>
      </c>
      <c r="L3184" s="158">
        <v>45</v>
      </c>
      <c r="M3184" s="158">
        <v>27</v>
      </c>
      <c r="N3184" s="292">
        <f t="shared" si="407"/>
        <v>1.215</v>
      </c>
      <c r="O3184" s="288">
        <f aca="true" t="shared" si="408" ref="O3184:O3189">SUM(E3184,H3184,K3184,N3184)</f>
        <v>5.41</v>
      </c>
    </row>
    <row r="3185" spans="1:15" ht="12.75">
      <c r="A3185" s="279" t="s">
        <v>548</v>
      </c>
      <c r="B3185" s="291" t="s">
        <v>58</v>
      </c>
      <c r="C3185" s="158">
        <v>10</v>
      </c>
      <c r="D3185" s="158">
        <v>20</v>
      </c>
      <c r="E3185" s="292">
        <f t="shared" si="404"/>
        <v>0.2</v>
      </c>
      <c r="F3185" s="158">
        <v>10</v>
      </c>
      <c r="G3185" s="158">
        <v>20</v>
      </c>
      <c r="H3185" s="292">
        <f t="shared" si="405"/>
        <v>0.2</v>
      </c>
      <c r="I3185" s="158">
        <v>10</v>
      </c>
      <c r="J3185" s="158">
        <v>20</v>
      </c>
      <c r="K3185" s="292">
        <f t="shared" si="406"/>
        <v>0.2</v>
      </c>
      <c r="L3185" s="158">
        <v>10</v>
      </c>
      <c r="M3185" s="158">
        <v>20</v>
      </c>
      <c r="N3185" s="292">
        <f t="shared" si="407"/>
        <v>0.2</v>
      </c>
      <c r="O3185" s="288">
        <f t="shared" si="408"/>
        <v>0.8</v>
      </c>
    </row>
    <row r="3186" spans="1:15" ht="12.75">
      <c r="A3186" s="279" t="s">
        <v>549</v>
      </c>
      <c r="B3186" s="291" t="s">
        <v>58</v>
      </c>
      <c r="C3186" s="158">
        <v>35</v>
      </c>
      <c r="D3186" s="158">
        <v>30</v>
      </c>
      <c r="E3186" s="292">
        <f t="shared" si="404"/>
        <v>1.05</v>
      </c>
      <c r="F3186" s="158">
        <v>35</v>
      </c>
      <c r="G3186" s="158">
        <v>25</v>
      </c>
      <c r="H3186" s="292">
        <f t="shared" si="405"/>
        <v>0.875</v>
      </c>
      <c r="I3186" s="158">
        <v>35</v>
      </c>
      <c r="J3186" s="158">
        <v>15</v>
      </c>
      <c r="K3186" s="292">
        <f t="shared" si="406"/>
        <v>0.525</v>
      </c>
      <c r="L3186" s="158">
        <v>35</v>
      </c>
      <c r="M3186" s="158">
        <v>25</v>
      </c>
      <c r="N3186" s="292">
        <f t="shared" si="407"/>
        <v>0.875</v>
      </c>
      <c r="O3186" s="288">
        <f t="shared" si="408"/>
        <v>3.325</v>
      </c>
    </row>
    <row r="3187" spans="1:15" ht="12.75">
      <c r="A3187" s="279" t="s">
        <v>550</v>
      </c>
      <c r="B3187" s="291" t="s">
        <v>58</v>
      </c>
      <c r="C3187" s="158">
        <v>310</v>
      </c>
      <c r="D3187" s="158">
        <v>25</v>
      </c>
      <c r="E3187" s="292">
        <f t="shared" si="404"/>
        <v>7.75</v>
      </c>
      <c r="F3187" s="158">
        <v>340</v>
      </c>
      <c r="G3187" s="158">
        <v>25</v>
      </c>
      <c r="H3187" s="292">
        <f t="shared" si="405"/>
        <v>8.5</v>
      </c>
      <c r="I3187" s="158">
        <v>360</v>
      </c>
      <c r="J3187" s="158">
        <v>25</v>
      </c>
      <c r="K3187" s="292">
        <f t="shared" si="406"/>
        <v>9</v>
      </c>
      <c r="L3187" s="158">
        <v>340</v>
      </c>
      <c r="M3187" s="158">
        <v>25</v>
      </c>
      <c r="N3187" s="292">
        <f t="shared" si="407"/>
        <v>8.5</v>
      </c>
      <c r="O3187" s="288">
        <f t="shared" si="408"/>
        <v>33.75</v>
      </c>
    </row>
    <row r="3188" spans="1:15" ht="12.75">
      <c r="A3188" s="279" t="s">
        <v>551</v>
      </c>
      <c r="B3188" s="291" t="s">
        <v>58</v>
      </c>
      <c r="C3188" s="158"/>
      <c r="D3188" s="158"/>
      <c r="E3188" s="292">
        <f t="shared" si="404"/>
        <v>0</v>
      </c>
      <c r="F3188" s="158"/>
      <c r="G3188" s="158"/>
      <c r="H3188" s="292">
        <f t="shared" si="405"/>
        <v>0</v>
      </c>
      <c r="I3188" s="158">
        <v>10</v>
      </c>
      <c r="J3188" s="158">
        <v>50</v>
      </c>
      <c r="K3188" s="292">
        <f t="shared" si="406"/>
        <v>0.5</v>
      </c>
      <c r="L3188" s="158">
        <v>10</v>
      </c>
      <c r="M3188" s="158">
        <v>100</v>
      </c>
      <c r="N3188" s="292">
        <f t="shared" si="407"/>
        <v>1</v>
      </c>
      <c r="O3188" s="288">
        <f t="shared" si="408"/>
        <v>1.5</v>
      </c>
    </row>
    <row r="3189" spans="1:15" ht="12.75">
      <c r="A3189" s="279" t="s">
        <v>552</v>
      </c>
      <c r="B3189" s="291" t="s">
        <v>58</v>
      </c>
      <c r="C3189" s="158"/>
      <c r="D3189" s="158"/>
      <c r="E3189" s="292">
        <f t="shared" si="404"/>
        <v>0</v>
      </c>
      <c r="F3189" s="158"/>
      <c r="G3189" s="158"/>
      <c r="H3189" s="292">
        <f t="shared" si="405"/>
        <v>0</v>
      </c>
      <c r="I3189" s="158">
        <v>9</v>
      </c>
      <c r="J3189" s="158">
        <v>50</v>
      </c>
      <c r="K3189" s="292">
        <f t="shared" si="406"/>
        <v>0.45</v>
      </c>
      <c r="L3189" s="158">
        <v>9</v>
      </c>
      <c r="M3189" s="158">
        <v>100</v>
      </c>
      <c r="N3189" s="292">
        <f t="shared" si="407"/>
        <v>0.9</v>
      </c>
      <c r="O3189" s="288">
        <f t="shared" si="408"/>
        <v>1.35</v>
      </c>
    </row>
    <row r="3190" spans="1:15" ht="12.75">
      <c r="A3190" s="279"/>
      <c r="B3190" s="291"/>
      <c r="C3190" s="16"/>
      <c r="D3190" s="16"/>
      <c r="E3190" s="281"/>
      <c r="F3190" s="16"/>
      <c r="G3190" s="16"/>
      <c r="H3190" s="281"/>
      <c r="I3190" s="16"/>
      <c r="J3190" s="16"/>
      <c r="K3190" s="281"/>
      <c r="L3190" s="16"/>
      <c r="M3190" s="16"/>
      <c r="N3190" s="292"/>
      <c r="O3190" s="288"/>
    </row>
    <row r="3191" spans="1:15" ht="12.75">
      <c r="A3191" s="285" t="s">
        <v>553</v>
      </c>
      <c r="B3191" s="157"/>
      <c r="C3191" s="157"/>
      <c r="D3191" s="157"/>
      <c r="E3191" s="286">
        <f>SUM(E3183:E3189)</f>
        <v>11.23</v>
      </c>
      <c r="F3191" s="157"/>
      <c r="G3191" s="157"/>
      <c r="H3191" s="286">
        <f>SUM(H3183:H3189)</f>
        <v>11.375</v>
      </c>
      <c r="I3191" s="157"/>
      <c r="J3191" s="157"/>
      <c r="K3191" s="286">
        <f>SUM(K3183:K3189)</f>
        <v>12.12</v>
      </c>
      <c r="L3191" s="157"/>
      <c r="M3191" s="157"/>
      <c r="N3191" s="286">
        <f>SUM(N3183:N3189)</f>
        <v>13.065</v>
      </c>
      <c r="O3191" s="288">
        <f>SUM(E3191,H3191,K3191,N3191)</f>
        <v>47.79</v>
      </c>
    </row>
    <row r="3192" spans="1:15" ht="12.75">
      <c r="A3192" s="285"/>
      <c r="B3192" s="157"/>
      <c r="C3192" s="157"/>
      <c r="D3192" s="157"/>
      <c r="E3192" s="285"/>
      <c r="F3192" s="157"/>
      <c r="G3192" s="157"/>
      <c r="H3192" s="285"/>
      <c r="I3192" s="157"/>
      <c r="J3192" s="157"/>
      <c r="K3192" s="285"/>
      <c r="L3192" s="157"/>
      <c r="M3192" s="157"/>
      <c r="N3192" s="285"/>
      <c r="O3192" s="294"/>
    </row>
    <row r="3193" spans="1:15" ht="12.75">
      <c r="A3193" s="296" t="s">
        <v>59</v>
      </c>
      <c r="B3193" s="167" t="s">
        <v>169</v>
      </c>
      <c r="C3193" s="297">
        <v>370</v>
      </c>
      <c r="D3193" s="297">
        <v>20</v>
      </c>
      <c r="E3193" s="292">
        <f>(C3193*D3193)/1000</f>
        <v>7.4</v>
      </c>
      <c r="F3193" s="297">
        <v>430</v>
      </c>
      <c r="G3193" s="297">
        <v>20</v>
      </c>
      <c r="H3193" s="292">
        <f>(F3193*G3193)/1000</f>
        <v>8.6</v>
      </c>
      <c r="I3193" s="297">
        <v>390</v>
      </c>
      <c r="J3193" s="297">
        <v>20</v>
      </c>
      <c r="K3193" s="292">
        <f>(I3193*J3193)/1000</f>
        <v>7.8</v>
      </c>
      <c r="L3193" s="298">
        <v>400</v>
      </c>
      <c r="M3193" s="299">
        <v>20</v>
      </c>
      <c r="N3193" s="292">
        <f>(L3193*M3193)/1000</f>
        <v>8</v>
      </c>
      <c r="O3193" s="288">
        <f>SUM(E3193,H3193,K3193,N3193)</f>
        <v>31.8</v>
      </c>
    </row>
    <row r="3194" spans="1:15" ht="12.75">
      <c r="A3194" s="296"/>
      <c r="B3194" s="167"/>
      <c r="C3194" s="52"/>
      <c r="D3194" s="52"/>
      <c r="E3194" s="281"/>
      <c r="F3194" s="52"/>
      <c r="G3194" s="52"/>
      <c r="H3194" s="281"/>
      <c r="I3194" s="52"/>
      <c r="J3194" s="52"/>
      <c r="K3194" s="281"/>
      <c r="L3194" s="155"/>
      <c r="M3194" s="155"/>
      <c r="N3194" s="300"/>
      <c r="O3194" s="301"/>
    </row>
    <row r="3195" spans="1:15" ht="21">
      <c r="A3195" s="167" t="s">
        <v>60</v>
      </c>
      <c r="B3195" s="167"/>
      <c r="C3195" s="52"/>
      <c r="D3195" s="52"/>
      <c r="E3195" s="302">
        <v>1.5</v>
      </c>
      <c r="F3195" s="303"/>
      <c r="G3195" s="303"/>
      <c r="H3195" s="302">
        <v>1.5</v>
      </c>
      <c r="I3195" s="303"/>
      <c r="J3195" s="303"/>
      <c r="K3195" s="302">
        <v>1.5</v>
      </c>
      <c r="L3195" s="304"/>
      <c r="M3195" s="304"/>
      <c r="N3195" s="304">
        <v>1.5</v>
      </c>
      <c r="O3195" s="305">
        <f>SUM(E3195,H3195,K3195,N3195)</f>
        <v>6</v>
      </c>
    </row>
    <row r="3196" spans="1:15" ht="12.75">
      <c r="A3196" s="362" t="s">
        <v>61</v>
      </c>
      <c r="B3196" s="363"/>
      <c r="C3196" s="363"/>
      <c r="D3196" s="364"/>
      <c r="E3196" s="158"/>
      <c r="F3196" s="158"/>
      <c r="G3196" s="158"/>
      <c r="H3196" s="158"/>
      <c r="I3196" s="158"/>
      <c r="J3196" s="158"/>
      <c r="K3196" s="158"/>
      <c r="L3196" s="158"/>
      <c r="M3196" s="158"/>
      <c r="N3196" s="158"/>
      <c r="O3196" s="158"/>
    </row>
    <row r="3197" spans="1:15" ht="22.5">
      <c r="A3197" s="52" t="s">
        <v>62</v>
      </c>
      <c r="B3197" s="167" t="s">
        <v>63</v>
      </c>
      <c r="C3197" s="297">
        <v>8.91</v>
      </c>
      <c r="D3197" s="297">
        <v>4.38</v>
      </c>
      <c r="E3197" s="302">
        <f>C3197*D3197</f>
        <v>39.0258</v>
      </c>
      <c r="F3197" s="297">
        <v>5.94</v>
      </c>
      <c r="G3197" s="297">
        <v>4.38</v>
      </c>
      <c r="H3197" s="302">
        <f>F3197*G3197</f>
        <v>26.017200000000003</v>
      </c>
      <c r="I3197" s="297">
        <v>3.56</v>
      </c>
      <c r="J3197" s="297">
        <v>4.39</v>
      </c>
      <c r="K3197" s="302">
        <f>I3197*J3197</f>
        <v>15.6284</v>
      </c>
      <c r="L3197" s="307">
        <v>11.29</v>
      </c>
      <c r="M3197" s="303">
        <v>4.37</v>
      </c>
      <c r="N3197" s="302">
        <f>L3197*M3197</f>
        <v>49.3373</v>
      </c>
      <c r="O3197" s="308">
        <f>E3197+H3197+K3197+N3197</f>
        <v>130.0087</v>
      </c>
    </row>
    <row r="3198" spans="1:15" ht="22.5">
      <c r="A3198" s="52" t="s">
        <v>64</v>
      </c>
      <c r="B3198" s="167" t="s">
        <v>65</v>
      </c>
      <c r="C3198" s="297">
        <v>95.92</v>
      </c>
      <c r="D3198" s="297">
        <v>2.222</v>
      </c>
      <c r="E3198" s="302">
        <f>C3198*D3198</f>
        <v>213.13424</v>
      </c>
      <c r="F3198" s="297">
        <v>18.08</v>
      </c>
      <c r="G3198" s="297">
        <v>2.222</v>
      </c>
      <c r="H3198" s="302">
        <f>F3198*G3198</f>
        <v>40.173759999999994</v>
      </c>
      <c r="I3198" s="297"/>
      <c r="J3198" s="297"/>
      <c r="K3198" s="302">
        <f>I3198*J3198</f>
        <v>0</v>
      </c>
      <c r="L3198" s="307">
        <v>79.39</v>
      </c>
      <c r="M3198" s="303">
        <v>2.222</v>
      </c>
      <c r="N3198" s="302">
        <f>L3198*M3198</f>
        <v>176.40458</v>
      </c>
      <c r="O3198" s="308">
        <f>E3198+H3198+K3198+N3198</f>
        <v>429.71258</v>
      </c>
    </row>
    <row r="3199" spans="1:15" ht="45">
      <c r="A3199" s="52" t="s">
        <v>66</v>
      </c>
      <c r="B3199" s="167" t="s">
        <v>65</v>
      </c>
      <c r="C3199" s="297"/>
      <c r="D3199" s="297">
        <v>2.22</v>
      </c>
      <c r="E3199" s="302">
        <f>C3199*D3199</f>
        <v>0</v>
      </c>
      <c r="F3199" s="297"/>
      <c r="G3199" s="297">
        <v>2.22</v>
      </c>
      <c r="H3199" s="302">
        <f>F3199*G3199</f>
        <v>0</v>
      </c>
      <c r="I3199" s="297"/>
      <c r="J3199" s="297"/>
      <c r="K3199" s="302">
        <f>I3199*J3199</f>
        <v>0</v>
      </c>
      <c r="L3199" s="307"/>
      <c r="M3199" s="303">
        <v>2.22</v>
      </c>
      <c r="N3199" s="302">
        <f>L3199*M3199</f>
        <v>0</v>
      </c>
      <c r="O3199" s="308">
        <f>E3199+H3199+K3199+N3199</f>
        <v>0</v>
      </c>
    </row>
    <row r="3200" spans="1:15" ht="22.5">
      <c r="A3200" s="52" t="s">
        <v>67</v>
      </c>
      <c r="B3200" s="167" t="s">
        <v>32</v>
      </c>
      <c r="C3200" s="297">
        <v>183.84</v>
      </c>
      <c r="D3200" s="297">
        <v>0.03</v>
      </c>
      <c r="E3200" s="302">
        <f>C3200*D3200</f>
        <v>5.5152</v>
      </c>
      <c r="F3200" s="297">
        <v>183.84</v>
      </c>
      <c r="G3200" s="297">
        <v>0.03</v>
      </c>
      <c r="H3200" s="302">
        <f>F3200*G3200</f>
        <v>5.5152</v>
      </c>
      <c r="I3200" s="297">
        <v>183.84</v>
      </c>
      <c r="J3200" s="297">
        <v>0.03</v>
      </c>
      <c r="K3200" s="302">
        <f>I3200*J3200</f>
        <v>5.5152</v>
      </c>
      <c r="L3200" s="297">
        <v>183.84</v>
      </c>
      <c r="M3200" s="297">
        <v>0.029</v>
      </c>
      <c r="N3200" s="302">
        <f>L3200*M3200</f>
        <v>5.33136</v>
      </c>
      <c r="O3200" s="308">
        <f>E3200+H3200+K3200+N3200</f>
        <v>21.87696</v>
      </c>
    </row>
    <row r="3201" spans="1:15" ht="22.5">
      <c r="A3201" s="52" t="s">
        <v>68</v>
      </c>
      <c r="B3201" s="167" t="s">
        <v>32</v>
      </c>
      <c r="C3201" s="297">
        <v>183.84</v>
      </c>
      <c r="D3201" s="297">
        <v>0.0175</v>
      </c>
      <c r="E3201" s="302">
        <f>C3201*D3201</f>
        <v>3.2172000000000005</v>
      </c>
      <c r="F3201" s="297">
        <v>183.84</v>
      </c>
      <c r="G3201" s="297">
        <v>0.0173</v>
      </c>
      <c r="H3201" s="302">
        <f>F3201*G3201</f>
        <v>3.180432</v>
      </c>
      <c r="I3201" s="297">
        <v>183.84</v>
      </c>
      <c r="J3201" s="297">
        <v>0.0172</v>
      </c>
      <c r="K3201" s="302">
        <f>I3201*J3201</f>
        <v>3.162048</v>
      </c>
      <c r="L3201" s="303">
        <v>183.84</v>
      </c>
      <c r="M3201" s="303">
        <v>0.017</v>
      </c>
      <c r="N3201" s="302">
        <f>L3201*M3201</f>
        <v>3.1252800000000005</v>
      </c>
      <c r="O3201" s="308">
        <f>E3201+H3201+K3201+N3201</f>
        <v>12.68496</v>
      </c>
    </row>
    <row r="3202" spans="1:15" ht="52.5">
      <c r="A3202" s="291" t="s">
        <v>69</v>
      </c>
      <c r="B3202" s="309" t="s">
        <v>1</v>
      </c>
      <c r="C3202" s="157"/>
      <c r="D3202" s="157"/>
      <c r="E3202" s="286">
        <f>E3197+E3198+E3199+E3200+E3201</f>
        <v>260.89244</v>
      </c>
      <c r="F3202" s="286"/>
      <c r="G3202" s="286"/>
      <c r="H3202" s="286">
        <f>H3197+H3198+H3199+H3200+H3201</f>
        <v>74.88659199999998</v>
      </c>
      <c r="I3202" s="286"/>
      <c r="J3202" s="286"/>
      <c r="K3202" s="286">
        <f>K3197+K3198+K3199+K3200+K3201</f>
        <v>24.305647999999998</v>
      </c>
      <c r="L3202" s="286"/>
      <c r="M3202" s="286"/>
      <c r="N3202" s="286">
        <f>N3197+N3198+N3199+N3200+N3201</f>
        <v>234.19852</v>
      </c>
      <c r="O3202" s="286">
        <f>O3197+O3198+O3199+O3200+O3201</f>
        <v>594.2832000000001</v>
      </c>
    </row>
    <row r="3203" spans="1:15" ht="12.75">
      <c r="A3203" s="352" t="s">
        <v>554</v>
      </c>
      <c r="B3203" s="365"/>
      <c r="C3203" s="365"/>
      <c r="D3203" s="365"/>
      <c r="E3203" s="365"/>
      <c r="F3203" s="365"/>
      <c r="G3203" s="365"/>
      <c r="H3203" s="365"/>
      <c r="I3203" s="365"/>
      <c r="J3203" s="365"/>
      <c r="K3203" s="365"/>
      <c r="L3203" s="365"/>
      <c r="M3203" s="365"/>
      <c r="N3203" s="365"/>
      <c r="O3203" s="366"/>
    </row>
    <row r="3204" spans="1:15" ht="12.75">
      <c r="A3204" s="167" t="s">
        <v>70</v>
      </c>
      <c r="B3204" s="167" t="s">
        <v>32</v>
      </c>
      <c r="C3204" s="297"/>
      <c r="D3204" s="297"/>
      <c r="E3204" s="302">
        <f>C3204*D3204</f>
        <v>0</v>
      </c>
      <c r="F3204" s="297"/>
      <c r="G3204" s="297"/>
      <c r="H3204" s="302">
        <f>F3204*G3204</f>
        <v>0</v>
      </c>
      <c r="I3204" s="297"/>
      <c r="J3204" s="297"/>
      <c r="K3204" s="302">
        <f>I3204*J3204</f>
        <v>0</v>
      </c>
      <c r="L3204" s="307"/>
      <c r="M3204" s="303"/>
      <c r="N3204" s="302">
        <f>L3204*M3204</f>
        <v>0</v>
      </c>
      <c r="O3204" s="308">
        <f>E3204+H3204+K3204+N3204</f>
        <v>0</v>
      </c>
    </row>
    <row r="3205" spans="1:15" ht="12.75">
      <c r="A3205" s="167" t="s">
        <v>71</v>
      </c>
      <c r="B3205" s="167" t="s">
        <v>141</v>
      </c>
      <c r="C3205" s="297"/>
      <c r="D3205" s="297"/>
      <c r="E3205" s="302">
        <f>C3205*D3205</f>
        <v>0</v>
      </c>
      <c r="F3205" s="297"/>
      <c r="G3205" s="297"/>
      <c r="H3205" s="302">
        <f>F3205*G3205</f>
        <v>0</v>
      </c>
      <c r="I3205" s="297"/>
      <c r="J3205" s="297"/>
      <c r="K3205" s="302">
        <f>I3205*J3205</f>
        <v>0</v>
      </c>
      <c r="L3205" s="307"/>
      <c r="M3205" s="303"/>
      <c r="N3205" s="302">
        <f>L3205*M3205</f>
        <v>0</v>
      </c>
      <c r="O3205" s="308">
        <f>E3205+H3205+K3205+N3205</f>
        <v>0</v>
      </c>
    </row>
    <row r="3206" spans="1:15" ht="12.75">
      <c r="A3206" s="167"/>
      <c r="B3206" s="167" t="s">
        <v>169</v>
      </c>
      <c r="C3206" s="297"/>
      <c r="D3206" s="297"/>
      <c r="E3206" s="302"/>
      <c r="F3206" s="297"/>
      <c r="G3206" s="297"/>
      <c r="H3206" s="302"/>
      <c r="I3206" s="297"/>
      <c r="J3206" s="297"/>
      <c r="K3206" s="302"/>
      <c r="L3206" s="307"/>
      <c r="M3206" s="307"/>
      <c r="N3206" s="302"/>
      <c r="O3206" s="308"/>
    </row>
    <row r="3207" spans="1:15" ht="21">
      <c r="A3207" s="167" t="s">
        <v>619</v>
      </c>
      <c r="B3207" s="167"/>
      <c r="C3207" s="297"/>
      <c r="D3207" s="297"/>
      <c r="E3207" s="302">
        <f>SUM(E3204:E3206)</f>
        <v>0</v>
      </c>
      <c r="F3207" s="297"/>
      <c r="G3207" s="297"/>
      <c r="H3207" s="302">
        <f>SUM(H3204:H3206)</f>
        <v>0</v>
      </c>
      <c r="I3207" s="297"/>
      <c r="J3207" s="297"/>
      <c r="K3207" s="302">
        <f>SUM(K3204:K3206)</f>
        <v>0</v>
      </c>
      <c r="L3207" s="307"/>
      <c r="M3207" s="307"/>
      <c r="N3207" s="302">
        <f>SUM(N3204:N3206)</f>
        <v>0</v>
      </c>
      <c r="O3207" s="308">
        <f>SUM(O3204:O3206)</f>
        <v>0</v>
      </c>
    </row>
    <row r="3208" spans="1:15" ht="12.75">
      <c r="A3208" s="167"/>
      <c r="B3208" s="167"/>
      <c r="C3208" s="167"/>
      <c r="D3208" s="167"/>
      <c r="E3208" s="310"/>
      <c r="F3208" s="167"/>
      <c r="G3208" s="167"/>
      <c r="H3208" s="167"/>
      <c r="I3208" s="167"/>
      <c r="J3208" s="167"/>
      <c r="K3208" s="310"/>
      <c r="L3208" s="310"/>
      <c r="M3208" s="310"/>
      <c r="N3208" s="310"/>
      <c r="O3208" s="311"/>
    </row>
    <row r="3209" spans="1:15" ht="12.75">
      <c r="A3209" s="167" t="s">
        <v>650</v>
      </c>
      <c r="B3209" s="167" t="s">
        <v>561</v>
      </c>
      <c r="C3209" s="52"/>
      <c r="D3209" s="52"/>
      <c r="E3209" s="302"/>
      <c r="F3209" s="160"/>
      <c r="G3209" s="160"/>
      <c r="H3209" s="168">
        <v>16</v>
      </c>
      <c r="I3209" s="160"/>
      <c r="J3209" s="160"/>
      <c r="K3209" s="168"/>
      <c r="L3209" s="160"/>
      <c r="M3209" s="160"/>
      <c r="N3209" s="168"/>
      <c r="O3209" s="308">
        <f>E3209+H3209+K3209+N3209</f>
        <v>16</v>
      </c>
    </row>
    <row r="3210" spans="1:15" ht="12.75">
      <c r="A3210" s="167"/>
      <c r="B3210" s="167"/>
      <c r="C3210" s="52"/>
      <c r="D3210" s="52"/>
      <c r="E3210" s="302"/>
      <c r="F3210" s="52"/>
      <c r="G3210" s="52"/>
      <c r="H3210" s="52"/>
      <c r="I3210" s="52"/>
      <c r="J3210" s="52"/>
      <c r="K3210" s="52"/>
      <c r="L3210" s="52"/>
      <c r="M3210" s="52"/>
      <c r="N3210" s="52"/>
      <c r="O3210" s="316"/>
    </row>
    <row r="3211" spans="1:15" ht="21">
      <c r="A3211" s="167" t="s">
        <v>562</v>
      </c>
      <c r="B3211" s="167"/>
      <c r="C3211" s="167"/>
      <c r="D3211" s="167"/>
      <c r="E3211" s="310"/>
      <c r="F3211" s="167"/>
      <c r="G3211" s="167"/>
      <c r="H3211" s="310"/>
      <c r="I3211" s="167"/>
      <c r="J3211" s="167"/>
      <c r="K3211" s="310"/>
      <c r="L3211" s="310"/>
      <c r="M3211" s="310"/>
      <c r="N3211" s="310"/>
      <c r="O3211" s="157"/>
    </row>
    <row r="3212" spans="1:15" ht="12.75">
      <c r="A3212" s="52" t="s">
        <v>563</v>
      </c>
      <c r="B3212" s="167" t="s">
        <v>333</v>
      </c>
      <c r="C3212" s="297">
        <v>10</v>
      </c>
      <c r="D3212" s="297">
        <v>80</v>
      </c>
      <c r="E3212" s="292">
        <f aca="true" t="shared" si="409" ref="E3212:E3217">(C3212*D3212)/1000</f>
        <v>0.8</v>
      </c>
      <c r="F3212" s="297">
        <v>6</v>
      </c>
      <c r="G3212" s="297">
        <v>80</v>
      </c>
      <c r="H3212" s="292">
        <f aca="true" t="shared" si="410" ref="H3212:H3217">(F3212*G3212)/1000</f>
        <v>0.48</v>
      </c>
      <c r="I3212" s="297">
        <v>6</v>
      </c>
      <c r="J3212" s="297">
        <v>80</v>
      </c>
      <c r="K3212" s="292">
        <f aca="true" t="shared" si="411" ref="K3212:K3217">(I3212*J3212)/1000</f>
        <v>0.48</v>
      </c>
      <c r="L3212" s="298">
        <v>8</v>
      </c>
      <c r="M3212" s="298">
        <v>80</v>
      </c>
      <c r="N3212" s="292">
        <f aca="true" t="shared" si="412" ref="N3212:N3217">(L3212*M3212)/1000</f>
        <v>0.64</v>
      </c>
      <c r="O3212" s="308">
        <f aca="true" t="shared" si="413" ref="O3212:O3218">E3212+H3212+K3212+N3212</f>
        <v>2.4</v>
      </c>
    </row>
    <row r="3213" spans="1:15" ht="12.75">
      <c r="A3213" s="52" t="s">
        <v>565</v>
      </c>
      <c r="B3213" s="167" t="s">
        <v>333</v>
      </c>
      <c r="C3213" s="297"/>
      <c r="D3213" s="297"/>
      <c r="E3213" s="292">
        <f t="shared" si="409"/>
        <v>0</v>
      </c>
      <c r="F3213" s="297"/>
      <c r="G3213" s="297"/>
      <c r="H3213" s="292">
        <f t="shared" si="410"/>
        <v>0</v>
      </c>
      <c r="I3213" s="297"/>
      <c r="J3213" s="297"/>
      <c r="K3213" s="292">
        <f t="shared" si="411"/>
        <v>0</v>
      </c>
      <c r="L3213" s="298"/>
      <c r="M3213" s="298"/>
      <c r="N3213" s="292">
        <f t="shared" si="412"/>
        <v>0</v>
      </c>
      <c r="O3213" s="308">
        <f t="shared" si="413"/>
        <v>0</v>
      </c>
    </row>
    <row r="3214" spans="1:15" ht="12.75">
      <c r="A3214" s="52" t="s">
        <v>566</v>
      </c>
      <c r="B3214" s="167" t="s">
        <v>365</v>
      </c>
      <c r="C3214" s="297"/>
      <c r="D3214" s="297"/>
      <c r="E3214" s="292">
        <f t="shared" si="409"/>
        <v>0</v>
      </c>
      <c r="F3214" s="297"/>
      <c r="G3214" s="297"/>
      <c r="H3214" s="292">
        <f t="shared" si="410"/>
        <v>0</v>
      </c>
      <c r="I3214" s="297"/>
      <c r="J3214" s="297"/>
      <c r="K3214" s="292">
        <f t="shared" si="411"/>
        <v>0</v>
      </c>
      <c r="L3214" s="298"/>
      <c r="M3214" s="298"/>
      <c r="N3214" s="292">
        <f t="shared" si="412"/>
        <v>0</v>
      </c>
      <c r="O3214" s="308">
        <f t="shared" si="413"/>
        <v>0</v>
      </c>
    </row>
    <row r="3215" spans="1:15" ht="12.75">
      <c r="A3215" s="52" t="s">
        <v>567</v>
      </c>
      <c r="B3215" s="167" t="s">
        <v>333</v>
      </c>
      <c r="C3215" s="297">
        <v>50</v>
      </c>
      <c r="D3215" s="297">
        <v>5</v>
      </c>
      <c r="E3215" s="292">
        <f t="shared" si="409"/>
        <v>0.25</v>
      </c>
      <c r="F3215" s="297"/>
      <c r="G3215" s="297"/>
      <c r="H3215" s="292">
        <f t="shared" si="410"/>
        <v>0</v>
      </c>
      <c r="I3215" s="297"/>
      <c r="J3215" s="297"/>
      <c r="K3215" s="292">
        <f t="shared" si="411"/>
        <v>0</v>
      </c>
      <c r="L3215" s="298"/>
      <c r="M3215" s="298"/>
      <c r="N3215" s="292">
        <f t="shared" si="412"/>
        <v>0</v>
      </c>
      <c r="O3215" s="308">
        <f t="shared" si="413"/>
        <v>0.25</v>
      </c>
    </row>
    <row r="3216" spans="1:15" ht="22.5">
      <c r="A3216" s="52" t="s">
        <v>194</v>
      </c>
      <c r="B3216" s="167" t="s">
        <v>193</v>
      </c>
      <c r="C3216" s="297">
        <v>20</v>
      </c>
      <c r="D3216" s="297">
        <v>500</v>
      </c>
      <c r="E3216" s="292">
        <f t="shared" si="409"/>
        <v>10</v>
      </c>
      <c r="F3216" s="297"/>
      <c r="G3216" s="297"/>
      <c r="H3216" s="292">
        <f t="shared" si="410"/>
        <v>0</v>
      </c>
      <c r="I3216" s="297"/>
      <c r="J3216" s="297"/>
      <c r="K3216" s="292">
        <f t="shared" si="411"/>
        <v>0</v>
      </c>
      <c r="L3216" s="298"/>
      <c r="M3216" s="298"/>
      <c r="N3216" s="292">
        <f t="shared" si="412"/>
        <v>0</v>
      </c>
      <c r="O3216" s="308">
        <f t="shared" si="413"/>
        <v>10</v>
      </c>
    </row>
    <row r="3217" spans="1:15" ht="12.75">
      <c r="A3217" s="52" t="s">
        <v>192</v>
      </c>
      <c r="B3217" s="167" t="s">
        <v>193</v>
      </c>
      <c r="C3217" s="297"/>
      <c r="D3217" s="297"/>
      <c r="E3217" s="292">
        <f t="shared" si="409"/>
        <v>0</v>
      </c>
      <c r="F3217" s="297">
        <v>60</v>
      </c>
      <c r="G3217" s="297">
        <v>450</v>
      </c>
      <c r="H3217" s="292">
        <f t="shared" si="410"/>
        <v>27</v>
      </c>
      <c r="I3217" s="297"/>
      <c r="J3217" s="297"/>
      <c r="K3217" s="292">
        <f t="shared" si="411"/>
        <v>0</v>
      </c>
      <c r="L3217" s="298"/>
      <c r="M3217" s="298"/>
      <c r="N3217" s="292">
        <f t="shared" si="412"/>
        <v>0</v>
      </c>
      <c r="O3217" s="308">
        <f t="shared" si="413"/>
        <v>27</v>
      </c>
    </row>
    <row r="3218" spans="1:15" ht="33.75">
      <c r="A3218" s="143" t="s">
        <v>569</v>
      </c>
      <c r="B3218" s="167" t="s">
        <v>561</v>
      </c>
      <c r="C3218" s="167"/>
      <c r="D3218" s="167"/>
      <c r="E3218" s="312">
        <v>2</v>
      </c>
      <c r="F3218" s="313"/>
      <c r="G3218" s="313"/>
      <c r="H3218" s="312">
        <v>1</v>
      </c>
      <c r="I3218" s="313"/>
      <c r="J3218" s="313"/>
      <c r="K3218" s="312">
        <v>1</v>
      </c>
      <c r="L3218" s="312"/>
      <c r="M3218" s="312"/>
      <c r="N3218" s="312">
        <v>2</v>
      </c>
      <c r="O3218" s="308">
        <f t="shared" si="413"/>
        <v>6</v>
      </c>
    </row>
    <row r="3219" spans="1:15" ht="32.25">
      <c r="A3219" s="314" t="s">
        <v>78</v>
      </c>
      <c r="B3219" s="309" t="s">
        <v>1</v>
      </c>
      <c r="C3219" s="309"/>
      <c r="D3219" s="309"/>
      <c r="E3219" s="315">
        <f>SUM(E3212:E3218)</f>
        <v>13.05</v>
      </c>
      <c r="F3219" s="315"/>
      <c r="G3219" s="315"/>
      <c r="H3219" s="315">
        <f>SUM(H3212:H3218)</f>
        <v>28.48</v>
      </c>
      <c r="I3219" s="315"/>
      <c r="J3219" s="315"/>
      <c r="K3219" s="315">
        <f>SUM(K3212:K3218)</f>
        <v>1.48</v>
      </c>
      <c r="L3219" s="315"/>
      <c r="M3219" s="315"/>
      <c r="N3219" s="315">
        <f>SUM(N3212:N3218)</f>
        <v>2.64</v>
      </c>
      <c r="O3219" s="315">
        <f>SUM(O3212:O3218)</f>
        <v>45.65</v>
      </c>
    </row>
    <row r="3220" spans="1:15" ht="21">
      <c r="A3220" s="1" t="s">
        <v>79</v>
      </c>
      <c r="B3220" s="167"/>
      <c r="C3220" s="158"/>
      <c r="D3220" s="158"/>
      <c r="E3220" s="158"/>
      <c r="F3220" s="158"/>
      <c r="G3220" s="158"/>
      <c r="H3220" s="158"/>
      <c r="I3220" s="158"/>
      <c r="J3220" s="158"/>
      <c r="K3220" s="158"/>
      <c r="L3220" s="158"/>
      <c r="M3220" s="158"/>
      <c r="N3220" s="158"/>
      <c r="O3220" s="157"/>
    </row>
    <row r="3221" spans="1:15" ht="12.75">
      <c r="A3221" s="143" t="s">
        <v>629</v>
      </c>
      <c r="B3221" s="167" t="s">
        <v>561</v>
      </c>
      <c r="C3221" s="158"/>
      <c r="D3221" s="158"/>
      <c r="E3221" s="316">
        <v>9</v>
      </c>
      <c r="F3221" s="158"/>
      <c r="G3221" s="158"/>
      <c r="H3221" s="316">
        <v>7</v>
      </c>
      <c r="I3221" s="316"/>
      <c r="J3221" s="316"/>
      <c r="K3221" s="316"/>
      <c r="L3221" s="158"/>
      <c r="M3221" s="158"/>
      <c r="N3221" s="316"/>
      <c r="O3221" s="308">
        <f>E3221+H3221+K3221+N3221</f>
        <v>16</v>
      </c>
    </row>
    <row r="3222" spans="1:15" ht="12.75">
      <c r="A3222" s="52"/>
      <c r="B3222" s="52"/>
      <c r="C3222" s="52"/>
      <c r="D3222" s="52"/>
      <c r="E3222" s="52"/>
      <c r="F3222" s="52"/>
      <c r="G3222" s="52"/>
      <c r="H3222" s="52"/>
      <c r="I3222" s="52"/>
      <c r="J3222" s="52"/>
      <c r="K3222" s="319"/>
      <c r="L3222" s="319"/>
      <c r="M3222" s="319"/>
      <c r="N3222" s="335"/>
      <c r="O3222" s="308">
        <f>E3222+H3222+K3222+N3222</f>
        <v>0</v>
      </c>
    </row>
    <row r="3223" spans="1:15" ht="31.5">
      <c r="A3223" s="1" t="s">
        <v>176</v>
      </c>
      <c r="B3223" s="317" t="s">
        <v>1</v>
      </c>
      <c r="C3223" s="158"/>
      <c r="D3223" s="158"/>
      <c r="E3223" s="286">
        <f>SUM(E3221:E3222)</f>
        <v>9</v>
      </c>
      <c r="F3223" s="104"/>
      <c r="G3223" s="104"/>
      <c r="H3223" s="286">
        <f>SUM(H3221:H3222)</f>
        <v>7</v>
      </c>
      <c r="I3223" s="104"/>
      <c r="J3223" s="104"/>
      <c r="K3223" s="286">
        <f>SUM(K3221:K3222)</f>
        <v>0</v>
      </c>
      <c r="L3223" s="318"/>
      <c r="M3223" s="318"/>
      <c r="N3223" s="286">
        <f>SUM(N3221:N3222)</f>
        <v>0</v>
      </c>
      <c r="O3223" s="315">
        <f>SUM(O3221:O3222)</f>
        <v>16</v>
      </c>
    </row>
    <row r="3224" spans="1:15" ht="12.75">
      <c r="A3224" s="352" t="s">
        <v>80</v>
      </c>
      <c r="B3224" s="363"/>
      <c r="C3224" s="363"/>
      <c r="D3224" s="363"/>
      <c r="E3224" s="364"/>
      <c r="F3224" s="158"/>
      <c r="G3224" s="158"/>
      <c r="H3224" s="158"/>
      <c r="I3224" s="158"/>
      <c r="J3224" s="158"/>
      <c r="K3224" s="158"/>
      <c r="L3224" s="158"/>
      <c r="M3224" s="158"/>
      <c r="N3224" s="158"/>
      <c r="O3224" s="158"/>
    </row>
    <row r="3225" spans="1:15" ht="12.75">
      <c r="A3225" s="319" t="s">
        <v>2</v>
      </c>
      <c r="B3225" s="280" t="s">
        <v>572</v>
      </c>
      <c r="C3225" s="306">
        <v>1</v>
      </c>
      <c r="D3225" s="104">
        <v>100</v>
      </c>
      <c r="E3225" s="292">
        <f aca="true" t="shared" si="414" ref="E3225:E3230">(C3225*D3225)/1000</f>
        <v>0.1</v>
      </c>
      <c r="F3225" s="306">
        <v>1</v>
      </c>
      <c r="G3225" s="104">
        <v>100</v>
      </c>
      <c r="H3225" s="292">
        <f aca="true" t="shared" si="415" ref="H3225:H3230">(F3225*G3225)/1000</f>
        <v>0.1</v>
      </c>
      <c r="I3225" s="306">
        <v>1</v>
      </c>
      <c r="J3225" s="104">
        <v>100</v>
      </c>
      <c r="K3225" s="292">
        <f aca="true" t="shared" si="416" ref="K3225:K3230">(I3225*J3225)/1000</f>
        <v>0.1</v>
      </c>
      <c r="L3225" s="306">
        <v>1</v>
      </c>
      <c r="M3225" s="104">
        <v>100</v>
      </c>
      <c r="N3225" s="292">
        <f aca="true" t="shared" si="417" ref="N3225:N3230">(L3225*M3225)/1000</f>
        <v>0.1</v>
      </c>
      <c r="O3225" s="308">
        <f aca="true" t="shared" si="418" ref="O3225:O3258">E3225+H3225+K3225+N3225</f>
        <v>0.4</v>
      </c>
    </row>
    <row r="3226" spans="1:15" ht="12.75">
      <c r="A3226" s="319" t="s">
        <v>573</v>
      </c>
      <c r="B3226" s="280" t="s">
        <v>9</v>
      </c>
      <c r="C3226" s="306">
        <v>1</v>
      </c>
      <c r="D3226" s="104">
        <v>100</v>
      </c>
      <c r="E3226" s="292">
        <f t="shared" si="414"/>
        <v>0.1</v>
      </c>
      <c r="F3226" s="306"/>
      <c r="G3226" s="104"/>
      <c r="H3226" s="292">
        <f t="shared" si="415"/>
        <v>0</v>
      </c>
      <c r="I3226" s="306">
        <v>1</v>
      </c>
      <c r="J3226" s="104">
        <v>100</v>
      </c>
      <c r="K3226" s="292">
        <f t="shared" si="416"/>
        <v>0.1</v>
      </c>
      <c r="L3226" s="306"/>
      <c r="M3226" s="104"/>
      <c r="N3226" s="292">
        <f t="shared" si="417"/>
        <v>0</v>
      </c>
      <c r="O3226" s="308">
        <f t="shared" si="418"/>
        <v>0.2</v>
      </c>
    </row>
    <row r="3227" spans="1:15" ht="12.75">
      <c r="A3227" s="319" t="s">
        <v>6</v>
      </c>
      <c r="B3227" s="280" t="s">
        <v>9</v>
      </c>
      <c r="C3227" s="306">
        <v>5</v>
      </c>
      <c r="D3227" s="104">
        <v>33</v>
      </c>
      <c r="E3227" s="292">
        <f>(C3227*D3227)/1000</f>
        <v>0.165</v>
      </c>
      <c r="F3227" s="306">
        <v>5</v>
      </c>
      <c r="G3227" s="104">
        <v>33</v>
      </c>
      <c r="H3227" s="292">
        <f t="shared" si="415"/>
        <v>0.165</v>
      </c>
      <c r="I3227" s="306"/>
      <c r="J3227" s="104"/>
      <c r="K3227" s="292">
        <f t="shared" si="416"/>
        <v>0</v>
      </c>
      <c r="L3227" s="306">
        <v>5</v>
      </c>
      <c r="M3227" s="104">
        <v>33</v>
      </c>
      <c r="N3227" s="292">
        <f t="shared" si="417"/>
        <v>0.165</v>
      </c>
      <c r="O3227" s="308">
        <f t="shared" si="418"/>
        <v>0.495</v>
      </c>
    </row>
    <row r="3228" spans="1:15" ht="12.75">
      <c r="A3228" s="319" t="s">
        <v>574</v>
      </c>
      <c r="B3228" s="280" t="s">
        <v>572</v>
      </c>
      <c r="C3228" s="306">
        <v>1</v>
      </c>
      <c r="D3228" s="104">
        <v>10</v>
      </c>
      <c r="E3228" s="292">
        <f t="shared" si="414"/>
        <v>0.01</v>
      </c>
      <c r="F3228" s="306">
        <v>1</v>
      </c>
      <c r="G3228" s="104">
        <v>10</v>
      </c>
      <c r="H3228" s="292">
        <f t="shared" si="415"/>
        <v>0.01</v>
      </c>
      <c r="I3228" s="306">
        <v>1</v>
      </c>
      <c r="J3228" s="104">
        <v>10</v>
      </c>
      <c r="K3228" s="292">
        <f t="shared" si="416"/>
        <v>0.01</v>
      </c>
      <c r="L3228" s="306">
        <v>1</v>
      </c>
      <c r="M3228" s="104">
        <v>10</v>
      </c>
      <c r="N3228" s="292">
        <f t="shared" si="417"/>
        <v>0.01</v>
      </c>
      <c r="O3228" s="308">
        <f t="shared" si="418"/>
        <v>0.04</v>
      </c>
    </row>
    <row r="3229" spans="1:15" ht="12.75">
      <c r="A3229" s="319" t="s">
        <v>576</v>
      </c>
      <c r="B3229" s="280" t="s">
        <v>577</v>
      </c>
      <c r="C3229" s="306">
        <v>5</v>
      </c>
      <c r="D3229" s="104">
        <v>8</v>
      </c>
      <c r="E3229" s="292">
        <f t="shared" si="414"/>
        <v>0.04</v>
      </c>
      <c r="F3229" s="306">
        <v>5</v>
      </c>
      <c r="G3229" s="104">
        <v>8</v>
      </c>
      <c r="H3229" s="292">
        <f t="shared" si="415"/>
        <v>0.04</v>
      </c>
      <c r="I3229" s="306">
        <v>5</v>
      </c>
      <c r="J3229" s="104">
        <v>8</v>
      </c>
      <c r="K3229" s="292">
        <f t="shared" si="416"/>
        <v>0.04</v>
      </c>
      <c r="L3229" s="306">
        <v>5</v>
      </c>
      <c r="M3229" s="104">
        <v>8</v>
      </c>
      <c r="N3229" s="292">
        <f t="shared" si="417"/>
        <v>0.04</v>
      </c>
      <c r="O3229" s="308">
        <f t="shared" si="418"/>
        <v>0.16</v>
      </c>
    </row>
    <row r="3230" spans="1:15" ht="22.5">
      <c r="A3230" s="319" t="s">
        <v>623</v>
      </c>
      <c r="B3230" s="280" t="s">
        <v>572</v>
      </c>
      <c r="C3230" s="306">
        <v>1</v>
      </c>
      <c r="D3230" s="104">
        <v>50</v>
      </c>
      <c r="E3230" s="292">
        <f t="shared" si="414"/>
        <v>0.05</v>
      </c>
      <c r="F3230" s="306">
        <v>1</v>
      </c>
      <c r="G3230" s="104">
        <v>50</v>
      </c>
      <c r="H3230" s="292">
        <f t="shared" si="415"/>
        <v>0.05</v>
      </c>
      <c r="I3230" s="306">
        <v>1</v>
      </c>
      <c r="J3230" s="104">
        <v>50</v>
      </c>
      <c r="K3230" s="292">
        <f t="shared" si="416"/>
        <v>0.05</v>
      </c>
      <c r="L3230" s="306">
        <v>1</v>
      </c>
      <c r="M3230" s="104">
        <v>50</v>
      </c>
      <c r="N3230" s="292">
        <f t="shared" si="417"/>
        <v>0.05</v>
      </c>
      <c r="O3230" s="308">
        <f t="shared" si="418"/>
        <v>0.2</v>
      </c>
    </row>
    <row r="3231" spans="1:15" ht="33.75">
      <c r="A3231" s="52" t="s">
        <v>580</v>
      </c>
      <c r="B3231" s="167" t="s">
        <v>581</v>
      </c>
      <c r="C3231" s="52"/>
      <c r="D3231" s="52"/>
      <c r="E3231" s="312">
        <v>0.5</v>
      </c>
      <c r="F3231" s="313"/>
      <c r="G3231" s="313"/>
      <c r="H3231" s="312">
        <v>0.5</v>
      </c>
      <c r="I3231" s="313"/>
      <c r="J3231" s="313"/>
      <c r="K3231" s="312">
        <v>0.5</v>
      </c>
      <c r="L3231" s="313"/>
      <c r="M3231" s="313"/>
      <c r="N3231" s="312">
        <v>0.5</v>
      </c>
      <c r="O3231" s="308">
        <f t="shared" si="418"/>
        <v>2</v>
      </c>
    </row>
    <row r="3232" spans="1:15" ht="31.5">
      <c r="A3232" s="1" t="s">
        <v>0</v>
      </c>
      <c r="B3232" s="167" t="s">
        <v>1</v>
      </c>
      <c r="C3232" s="157"/>
      <c r="D3232" s="157"/>
      <c r="E3232" s="286">
        <f>SUM(E3225:E3231)</f>
        <v>0.965</v>
      </c>
      <c r="F3232" s="157"/>
      <c r="G3232" s="157"/>
      <c r="H3232" s="286">
        <f>SUM(H3225:H3231)</f>
        <v>0.865</v>
      </c>
      <c r="I3232" s="157"/>
      <c r="J3232" s="157"/>
      <c r="K3232" s="286">
        <f>SUM(K3225:K3231)</f>
        <v>0.8</v>
      </c>
      <c r="L3232" s="311"/>
      <c r="M3232" s="311"/>
      <c r="N3232" s="286">
        <f>SUM(N3225:N3231)</f>
        <v>0.865</v>
      </c>
      <c r="O3232" s="308">
        <f t="shared" si="418"/>
        <v>3.495</v>
      </c>
    </row>
    <row r="3233" spans="1:15" ht="21">
      <c r="A3233" s="1" t="s">
        <v>7</v>
      </c>
      <c r="B3233" s="6"/>
      <c r="C3233" s="154"/>
      <c r="D3233" s="154"/>
      <c r="E3233" s="154"/>
      <c r="F3233" s="154"/>
      <c r="G3233" s="154"/>
      <c r="H3233" s="154"/>
      <c r="I3233" s="154"/>
      <c r="J3233" s="154"/>
      <c r="K3233" s="154"/>
      <c r="L3233" s="154"/>
      <c r="M3233" s="154"/>
      <c r="N3233" s="154"/>
      <c r="O3233" s="308">
        <f t="shared" si="418"/>
        <v>0</v>
      </c>
    </row>
    <row r="3234" spans="1:15" ht="12.75">
      <c r="A3234" s="16" t="s">
        <v>8</v>
      </c>
      <c r="B3234" s="280" t="s">
        <v>9</v>
      </c>
      <c r="C3234" s="320">
        <v>3</v>
      </c>
      <c r="D3234" s="320">
        <v>60</v>
      </c>
      <c r="E3234" s="292">
        <f aca="true" t="shared" si="419" ref="E3234:E3257">(C3234*D3234)/1000</f>
        <v>0.18</v>
      </c>
      <c r="F3234" s="320">
        <v>3</v>
      </c>
      <c r="G3234" s="320">
        <v>60</v>
      </c>
      <c r="H3234" s="292">
        <f aca="true" t="shared" si="420" ref="H3234:H3257">(F3234*G3234)/1000</f>
        <v>0.18</v>
      </c>
      <c r="I3234" s="320">
        <v>3</v>
      </c>
      <c r="J3234" s="320">
        <v>60</v>
      </c>
      <c r="K3234" s="292">
        <f aca="true" t="shared" si="421" ref="K3234:K3257">(I3234*J3234)/1000</f>
        <v>0.18</v>
      </c>
      <c r="L3234" s="320">
        <v>3</v>
      </c>
      <c r="M3234" s="320">
        <v>60</v>
      </c>
      <c r="N3234" s="292">
        <f aca="true" t="shared" si="422" ref="N3234:N3257">(L3234*M3234)/1000</f>
        <v>0.18</v>
      </c>
      <c r="O3234" s="308">
        <f t="shared" si="418"/>
        <v>0.72</v>
      </c>
    </row>
    <row r="3235" spans="1:15" ht="12.75">
      <c r="A3235" s="321" t="s">
        <v>10</v>
      </c>
      <c r="B3235" s="280" t="s">
        <v>9</v>
      </c>
      <c r="C3235" s="320">
        <v>4</v>
      </c>
      <c r="D3235" s="320">
        <v>15</v>
      </c>
      <c r="E3235" s="292">
        <f t="shared" si="419"/>
        <v>0.06</v>
      </c>
      <c r="F3235" s="320">
        <v>4</v>
      </c>
      <c r="G3235" s="320">
        <v>15</v>
      </c>
      <c r="H3235" s="292">
        <f t="shared" si="420"/>
        <v>0.06</v>
      </c>
      <c r="I3235" s="320">
        <v>4</v>
      </c>
      <c r="J3235" s="320">
        <v>15</v>
      </c>
      <c r="K3235" s="292">
        <f>(I3235*J3235)/1000</f>
        <v>0.06</v>
      </c>
      <c r="L3235" s="320">
        <v>4</v>
      </c>
      <c r="M3235" s="320">
        <v>15</v>
      </c>
      <c r="N3235" s="292">
        <f t="shared" si="422"/>
        <v>0.06</v>
      </c>
      <c r="O3235" s="308">
        <f t="shared" si="418"/>
        <v>0.24</v>
      </c>
    </row>
    <row r="3236" spans="1:15" ht="22.5">
      <c r="A3236" s="321" t="s">
        <v>11</v>
      </c>
      <c r="B3236" s="280" t="s">
        <v>9</v>
      </c>
      <c r="C3236" s="320">
        <v>2</v>
      </c>
      <c r="D3236" s="320">
        <v>22</v>
      </c>
      <c r="E3236" s="292">
        <f t="shared" si="419"/>
        <v>0.044</v>
      </c>
      <c r="F3236" s="320">
        <v>2</v>
      </c>
      <c r="G3236" s="320">
        <v>22</v>
      </c>
      <c r="H3236" s="292">
        <f t="shared" si="420"/>
        <v>0.044</v>
      </c>
      <c r="I3236" s="320">
        <v>2</v>
      </c>
      <c r="J3236" s="320">
        <v>22</v>
      </c>
      <c r="K3236" s="292">
        <f t="shared" si="421"/>
        <v>0.044</v>
      </c>
      <c r="L3236" s="320">
        <v>2</v>
      </c>
      <c r="M3236" s="320">
        <v>22</v>
      </c>
      <c r="N3236" s="292">
        <f t="shared" si="422"/>
        <v>0.044</v>
      </c>
      <c r="O3236" s="308">
        <f t="shared" si="418"/>
        <v>0.176</v>
      </c>
    </row>
    <row r="3237" spans="1:15" ht="22.5">
      <c r="A3237" s="15" t="s">
        <v>582</v>
      </c>
      <c r="B3237" s="280" t="s">
        <v>9</v>
      </c>
      <c r="C3237" s="320">
        <v>1</v>
      </c>
      <c r="D3237" s="320">
        <v>750</v>
      </c>
      <c r="E3237" s="292">
        <f t="shared" si="419"/>
        <v>0.75</v>
      </c>
      <c r="F3237" s="320">
        <v>1</v>
      </c>
      <c r="G3237" s="320">
        <v>750</v>
      </c>
      <c r="H3237" s="292">
        <f t="shared" si="420"/>
        <v>0.75</v>
      </c>
      <c r="I3237" s="320">
        <v>1</v>
      </c>
      <c r="J3237" s="320">
        <v>750</v>
      </c>
      <c r="K3237" s="292">
        <f t="shared" si="421"/>
        <v>0.75</v>
      </c>
      <c r="L3237" s="320">
        <v>1</v>
      </c>
      <c r="M3237" s="320">
        <v>750</v>
      </c>
      <c r="N3237" s="292">
        <f t="shared" si="422"/>
        <v>0.75</v>
      </c>
      <c r="O3237" s="308">
        <f t="shared" si="418"/>
        <v>3</v>
      </c>
    </row>
    <row r="3238" spans="1:15" ht="22.5">
      <c r="A3238" s="15" t="s">
        <v>583</v>
      </c>
      <c r="B3238" s="280" t="s">
        <v>9</v>
      </c>
      <c r="C3238" s="320">
        <v>4</v>
      </c>
      <c r="D3238" s="320">
        <v>65</v>
      </c>
      <c r="E3238" s="292">
        <f t="shared" si="419"/>
        <v>0.26</v>
      </c>
      <c r="F3238" s="320">
        <v>5</v>
      </c>
      <c r="G3238" s="320">
        <v>65</v>
      </c>
      <c r="H3238" s="292">
        <f t="shared" si="420"/>
        <v>0.325</v>
      </c>
      <c r="I3238" s="320">
        <v>4</v>
      </c>
      <c r="J3238" s="320">
        <v>65</v>
      </c>
      <c r="K3238" s="292">
        <f t="shared" si="421"/>
        <v>0.26</v>
      </c>
      <c r="L3238" s="320">
        <v>4</v>
      </c>
      <c r="M3238" s="320">
        <v>65</v>
      </c>
      <c r="N3238" s="292">
        <f t="shared" si="422"/>
        <v>0.26</v>
      </c>
      <c r="O3238" s="308">
        <f t="shared" si="418"/>
        <v>1.105</v>
      </c>
    </row>
    <row r="3239" spans="1:15" ht="22.5">
      <c r="A3239" s="15" t="s">
        <v>587</v>
      </c>
      <c r="B3239" s="280" t="s">
        <v>9</v>
      </c>
      <c r="C3239" s="320">
        <v>5</v>
      </c>
      <c r="D3239" s="320">
        <v>55</v>
      </c>
      <c r="E3239" s="292">
        <f t="shared" si="419"/>
        <v>0.275</v>
      </c>
      <c r="F3239" s="320">
        <v>5</v>
      </c>
      <c r="G3239" s="320">
        <v>55</v>
      </c>
      <c r="H3239" s="292">
        <f t="shared" si="420"/>
        <v>0.275</v>
      </c>
      <c r="I3239" s="320">
        <v>5</v>
      </c>
      <c r="J3239" s="320">
        <v>55</v>
      </c>
      <c r="K3239" s="292">
        <f t="shared" si="421"/>
        <v>0.275</v>
      </c>
      <c r="L3239" s="320">
        <v>5</v>
      </c>
      <c r="M3239" s="320">
        <v>55</v>
      </c>
      <c r="N3239" s="292">
        <f t="shared" si="422"/>
        <v>0.275</v>
      </c>
      <c r="O3239" s="308">
        <f t="shared" si="418"/>
        <v>1.1</v>
      </c>
    </row>
    <row r="3240" spans="1:15" ht="12.75">
      <c r="A3240" s="15" t="s">
        <v>588</v>
      </c>
      <c r="B3240" s="280" t="s">
        <v>9</v>
      </c>
      <c r="C3240" s="320">
        <v>5</v>
      </c>
      <c r="D3240" s="320">
        <v>15</v>
      </c>
      <c r="E3240" s="292">
        <f t="shared" si="419"/>
        <v>0.075</v>
      </c>
      <c r="F3240" s="320">
        <v>5</v>
      </c>
      <c r="G3240" s="320">
        <v>15</v>
      </c>
      <c r="H3240" s="292">
        <f t="shared" si="420"/>
        <v>0.075</v>
      </c>
      <c r="I3240" s="320">
        <v>5</v>
      </c>
      <c r="J3240" s="320">
        <v>15</v>
      </c>
      <c r="K3240" s="292">
        <f t="shared" si="421"/>
        <v>0.075</v>
      </c>
      <c r="L3240" s="320">
        <v>5</v>
      </c>
      <c r="M3240" s="320">
        <v>15</v>
      </c>
      <c r="N3240" s="292">
        <f t="shared" si="422"/>
        <v>0.075</v>
      </c>
      <c r="O3240" s="308">
        <f t="shared" si="418"/>
        <v>0.3</v>
      </c>
    </row>
    <row r="3241" spans="1:15" ht="22.5">
      <c r="A3241" s="15" t="s">
        <v>589</v>
      </c>
      <c r="B3241" s="280" t="s">
        <v>9</v>
      </c>
      <c r="C3241" s="320">
        <v>3</v>
      </c>
      <c r="D3241" s="320">
        <v>20</v>
      </c>
      <c r="E3241" s="292">
        <f t="shared" si="419"/>
        <v>0.06</v>
      </c>
      <c r="F3241" s="320">
        <v>3</v>
      </c>
      <c r="G3241" s="320">
        <v>20</v>
      </c>
      <c r="H3241" s="292">
        <f t="shared" si="420"/>
        <v>0.06</v>
      </c>
      <c r="I3241" s="320">
        <v>3</v>
      </c>
      <c r="J3241" s="320">
        <v>20</v>
      </c>
      <c r="K3241" s="292">
        <f t="shared" si="421"/>
        <v>0.06</v>
      </c>
      <c r="L3241" s="320">
        <v>3</v>
      </c>
      <c r="M3241" s="320">
        <v>20</v>
      </c>
      <c r="N3241" s="292">
        <f t="shared" si="422"/>
        <v>0.06</v>
      </c>
      <c r="O3241" s="308">
        <f t="shared" si="418"/>
        <v>0.24</v>
      </c>
    </row>
    <row r="3242" spans="1:15" ht="12.75">
      <c r="A3242" s="16" t="s">
        <v>16</v>
      </c>
      <c r="B3242" s="280" t="s">
        <v>9</v>
      </c>
      <c r="C3242" s="320">
        <v>2</v>
      </c>
      <c r="D3242" s="320">
        <v>85</v>
      </c>
      <c r="E3242" s="292">
        <f t="shared" si="419"/>
        <v>0.17</v>
      </c>
      <c r="F3242" s="320"/>
      <c r="G3242" s="320"/>
      <c r="H3242" s="292">
        <f t="shared" si="420"/>
        <v>0</v>
      </c>
      <c r="I3242" s="320">
        <v>3</v>
      </c>
      <c r="J3242" s="320">
        <v>85</v>
      </c>
      <c r="K3242" s="292">
        <f t="shared" si="421"/>
        <v>0.255</v>
      </c>
      <c r="L3242" s="320"/>
      <c r="M3242" s="320"/>
      <c r="N3242" s="292">
        <f t="shared" si="422"/>
        <v>0</v>
      </c>
      <c r="O3242" s="308">
        <f t="shared" si="418"/>
        <v>0.42500000000000004</v>
      </c>
    </row>
    <row r="3243" spans="1:15" ht="12.75">
      <c r="A3243" s="16" t="s">
        <v>18</v>
      </c>
      <c r="B3243" s="280" t="s">
        <v>9</v>
      </c>
      <c r="C3243" s="320">
        <v>20</v>
      </c>
      <c r="D3243" s="320">
        <v>12</v>
      </c>
      <c r="E3243" s="292">
        <f t="shared" si="419"/>
        <v>0.24</v>
      </c>
      <c r="F3243" s="320">
        <v>20</v>
      </c>
      <c r="G3243" s="320">
        <v>12</v>
      </c>
      <c r="H3243" s="292">
        <f t="shared" si="420"/>
        <v>0.24</v>
      </c>
      <c r="I3243" s="320">
        <v>5</v>
      </c>
      <c r="J3243" s="320">
        <v>12</v>
      </c>
      <c r="K3243" s="292">
        <f t="shared" si="421"/>
        <v>0.06</v>
      </c>
      <c r="L3243" s="320">
        <v>5</v>
      </c>
      <c r="M3243" s="320">
        <v>12</v>
      </c>
      <c r="N3243" s="292">
        <f t="shared" si="422"/>
        <v>0.06</v>
      </c>
      <c r="O3243" s="308">
        <f t="shared" si="418"/>
        <v>0.6000000000000001</v>
      </c>
    </row>
    <row r="3244" spans="1:15" ht="12.75">
      <c r="A3244" s="16" t="s">
        <v>631</v>
      </c>
      <c r="B3244" s="280" t="s">
        <v>446</v>
      </c>
      <c r="C3244" s="320">
        <v>20</v>
      </c>
      <c r="D3244" s="320">
        <v>600</v>
      </c>
      <c r="E3244" s="322">
        <f t="shared" si="419"/>
        <v>12</v>
      </c>
      <c r="F3244" s="320"/>
      <c r="G3244" s="320"/>
      <c r="H3244" s="292">
        <f t="shared" si="420"/>
        <v>0</v>
      </c>
      <c r="I3244" s="320"/>
      <c r="J3244" s="320"/>
      <c r="K3244" s="292">
        <f t="shared" si="421"/>
        <v>0</v>
      </c>
      <c r="L3244" s="325"/>
      <c r="M3244" s="325"/>
      <c r="N3244" s="324">
        <f t="shared" si="422"/>
        <v>0</v>
      </c>
      <c r="O3244" s="308">
        <f t="shared" si="418"/>
        <v>12</v>
      </c>
    </row>
    <row r="3245" spans="1:15" ht="12.75">
      <c r="A3245" s="16" t="s">
        <v>590</v>
      </c>
      <c r="B3245" s="280" t="s">
        <v>9</v>
      </c>
      <c r="C3245" s="320">
        <v>9</v>
      </c>
      <c r="D3245" s="320">
        <v>450</v>
      </c>
      <c r="E3245" s="322">
        <f t="shared" si="419"/>
        <v>4.05</v>
      </c>
      <c r="F3245" s="320"/>
      <c r="G3245" s="320"/>
      <c r="H3245" s="292">
        <f t="shared" si="420"/>
        <v>0</v>
      </c>
      <c r="I3245" s="320"/>
      <c r="J3245" s="320"/>
      <c r="K3245" s="324">
        <f t="shared" si="421"/>
        <v>0</v>
      </c>
      <c r="L3245" s="325"/>
      <c r="M3245" s="325"/>
      <c r="N3245" s="324">
        <f t="shared" si="422"/>
        <v>0</v>
      </c>
      <c r="O3245" s="308">
        <f t="shared" si="418"/>
        <v>4.05</v>
      </c>
    </row>
    <row r="3246" spans="1:15" ht="12.75">
      <c r="A3246" s="16" t="s">
        <v>591</v>
      </c>
      <c r="B3246" s="280" t="s">
        <v>9</v>
      </c>
      <c r="C3246" s="320">
        <v>5</v>
      </c>
      <c r="D3246" s="320">
        <v>55</v>
      </c>
      <c r="E3246" s="322">
        <f t="shared" si="419"/>
        <v>0.275</v>
      </c>
      <c r="F3246" s="320">
        <v>5</v>
      </c>
      <c r="G3246" s="320">
        <v>55</v>
      </c>
      <c r="H3246" s="292">
        <f t="shared" si="420"/>
        <v>0.275</v>
      </c>
      <c r="I3246" s="320">
        <v>5</v>
      </c>
      <c r="J3246" s="320">
        <v>55</v>
      </c>
      <c r="K3246" s="324">
        <f t="shared" si="421"/>
        <v>0.275</v>
      </c>
      <c r="L3246" s="325">
        <v>5</v>
      </c>
      <c r="M3246" s="325">
        <v>55</v>
      </c>
      <c r="N3246" s="324">
        <f t="shared" si="422"/>
        <v>0.275</v>
      </c>
      <c r="O3246" s="308">
        <f t="shared" si="418"/>
        <v>1.1</v>
      </c>
    </row>
    <row r="3247" spans="1:15" ht="12.75">
      <c r="A3247" s="52" t="s">
        <v>592</v>
      </c>
      <c r="B3247" s="167" t="s">
        <v>9</v>
      </c>
      <c r="C3247" s="320">
        <v>10</v>
      </c>
      <c r="D3247" s="320">
        <v>30</v>
      </c>
      <c r="E3247" s="322">
        <f t="shared" si="419"/>
        <v>0.3</v>
      </c>
      <c r="F3247" s="16">
        <v>10</v>
      </c>
      <c r="G3247" s="16">
        <v>30</v>
      </c>
      <c r="H3247" s="292">
        <f t="shared" si="420"/>
        <v>0.3</v>
      </c>
      <c r="I3247" s="16">
        <v>10</v>
      </c>
      <c r="J3247" s="16">
        <v>30</v>
      </c>
      <c r="K3247" s="324">
        <f t="shared" si="421"/>
        <v>0.3</v>
      </c>
      <c r="L3247" s="156">
        <v>10</v>
      </c>
      <c r="M3247" s="156">
        <v>30</v>
      </c>
      <c r="N3247" s="324">
        <f t="shared" si="422"/>
        <v>0.3</v>
      </c>
      <c r="O3247" s="308">
        <f t="shared" si="418"/>
        <v>1.2</v>
      </c>
    </row>
    <row r="3248" spans="1:15" ht="12.75">
      <c r="A3248" s="52" t="s">
        <v>593</v>
      </c>
      <c r="B3248" s="6" t="s">
        <v>9</v>
      </c>
      <c r="C3248" s="320">
        <v>10</v>
      </c>
      <c r="D3248" s="320">
        <v>25</v>
      </c>
      <c r="E3248" s="322">
        <f t="shared" si="419"/>
        <v>0.25</v>
      </c>
      <c r="F3248" s="16">
        <v>10</v>
      </c>
      <c r="G3248" s="16">
        <v>25</v>
      </c>
      <c r="H3248" s="292">
        <f t="shared" si="420"/>
        <v>0.25</v>
      </c>
      <c r="I3248" s="16">
        <v>10</v>
      </c>
      <c r="J3248" s="16">
        <v>25</v>
      </c>
      <c r="K3248" s="324">
        <f t="shared" si="421"/>
        <v>0.25</v>
      </c>
      <c r="L3248" s="156">
        <v>10</v>
      </c>
      <c r="M3248" s="156">
        <v>25</v>
      </c>
      <c r="N3248" s="324">
        <f t="shared" si="422"/>
        <v>0.25</v>
      </c>
      <c r="O3248" s="308">
        <f t="shared" si="418"/>
        <v>1</v>
      </c>
    </row>
    <row r="3249" spans="1:15" ht="12.75">
      <c r="A3249" s="52" t="s">
        <v>13</v>
      </c>
      <c r="B3249" s="6" t="s">
        <v>9</v>
      </c>
      <c r="C3249" s="297">
        <v>1</v>
      </c>
      <c r="D3249" s="297">
        <v>120</v>
      </c>
      <c r="E3249" s="313">
        <f t="shared" si="419"/>
        <v>0.12</v>
      </c>
      <c r="F3249" s="52">
        <v>1</v>
      </c>
      <c r="G3249" s="52">
        <v>120</v>
      </c>
      <c r="H3249" s="292">
        <f t="shared" si="420"/>
        <v>0.12</v>
      </c>
      <c r="I3249" s="52">
        <v>1</v>
      </c>
      <c r="J3249" s="52">
        <v>120</v>
      </c>
      <c r="K3249" s="324">
        <f t="shared" si="421"/>
        <v>0.12</v>
      </c>
      <c r="L3249" s="52">
        <v>1</v>
      </c>
      <c r="M3249" s="52">
        <v>120</v>
      </c>
      <c r="N3249" s="326">
        <f t="shared" si="422"/>
        <v>0.12</v>
      </c>
      <c r="O3249" s="308">
        <f t="shared" si="418"/>
        <v>0.48</v>
      </c>
    </row>
    <row r="3250" spans="1:15" ht="22.5">
      <c r="A3250" s="52" t="s">
        <v>594</v>
      </c>
      <c r="B3250" s="6" t="s">
        <v>9</v>
      </c>
      <c r="C3250" s="297">
        <v>5</v>
      </c>
      <c r="D3250" s="297">
        <v>5</v>
      </c>
      <c r="E3250" s="313">
        <f t="shared" si="419"/>
        <v>0.025</v>
      </c>
      <c r="F3250" s="52">
        <v>5</v>
      </c>
      <c r="G3250" s="52">
        <v>5</v>
      </c>
      <c r="H3250" s="292">
        <f t="shared" si="420"/>
        <v>0.025</v>
      </c>
      <c r="I3250" s="52">
        <v>5</v>
      </c>
      <c r="J3250" s="52">
        <v>5</v>
      </c>
      <c r="K3250" s="326">
        <f t="shared" si="421"/>
        <v>0.025</v>
      </c>
      <c r="L3250" s="52">
        <v>5</v>
      </c>
      <c r="M3250" s="52">
        <v>5</v>
      </c>
      <c r="N3250" s="326">
        <f t="shared" si="422"/>
        <v>0.025</v>
      </c>
      <c r="O3250" s="308">
        <f t="shared" si="418"/>
        <v>0.1</v>
      </c>
    </row>
    <row r="3251" spans="1:15" ht="22.5">
      <c r="A3251" s="52" t="s">
        <v>595</v>
      </c>
      <c r="B3251" s="6" t="s">
        <v>596</v>
      </c>
      <c r="C3251" s="297">
        <v>5</v>
      </c>
      <c r="D3251" s="297">
        <v>25</v>
      </c>
      <c r="E3251" s="313">
        <f t="shared" si="419"/>
        <v>0.125</v>
      </c>
      <c r="F3251" s="52">
        <v>5</v>
      </c>
      <c r="G3251" s="52">
        <v>25</v>
      </c>
      <c r="H3251" s="292">
        <f t="shared" si="420"/>
        <v>0.125</v>
      </c>
      <c r="I3251" s="52">
        <v>5</v>
      </c>
      <c r="J3251" s="52">
        <v>25</v>
      </c>
      <c r="K3251" s="326">
        <f t="shared" si="421"/>
        <v>0.125</v>
      </c>
      <c r="L3251" s="52">
        <v>5</v>
      </c>
      <c r="M3251" s="52">
        <v>25</v>
      </c>
      <c r="N3251" s="326">
        <f t="shared" si="422"/>
        <v>0.125</v>
      </c>
      <c r="O3251" s="308">
        <f t="shared" si="418"/>
        <v>0.5</v>
      </c>
    </row>
    <row r="3252" spans="1:15" ht="12.75">
      <c r="A3252" s="52" t="s">
        <v>597</v>
      </c>
      <c r="B3252" s="6" t="s">
        <v>596</v>
      </c>
      <c r="C3252" s="297">
        <v>5</v>
      </c>
      <c r="D3252" s="297">
        <v>25</v>
      </c>
      <c r="E3252" s="313">
        <f t="shared" si="419"/>
        <v>0.125</v>
      </c>
      <c r="F3252" s="52">
        <v>5</v>
      </c>
      <c r="G3252" s="52">
        <v>25</v>
      </c>
      <c r="H3252" s="292">
        <f t="shared" si="420"/>
        <v>0.125</v>
      </c>
      <c r="I3252" s="52">
        <v>5</v>
      </c>
      <c r="J3252" s="52">
        <v>25</v>
      </c>
      <c r="K3252" s="326">
        <f t="shared" si="421"/>
        <v>0.125</v>
      </c>
      <c r="L3252" s="52">
        <v>5</v>
      </c>
      <c r="M3252" s="52">
        <v>25</v>
      </c>
      <c r="N3252" s="324">
        <f t="shared" si="422"/>
        <v>0.125</v>
      </c>
      <c r="O3252" s="308">
        <f t="shared" si="418"/>
        <v>0.5</v>
      </c>
    </row>
    <row r="3253" spans="1:15" ht="12.75">
      <c r="A3253" s="52" t="s">
        <v>598</v>
      </c>
      <c r="B3253" s="6" t="s">
        <v>596</v>
      </c>
      <c r="C3253" s="297">
        <v>5</v>
      </c>
      <c r="D3253" s="297">
        <v>15</v>
      </c>
      <c r="E3253" s="313">
        <f t="shared" si="419"/>
        <v>0.075</v>
      </c>
      <c r="F3253" s="52">
        <v>5</v>
      </c>
      <c r="G3253" s="52">
        <v>15</v>
      </c>
      <c r="H3253" s="292">
        <f t="shared" si="420"/>
        <v>0.075</v>
      </c>
      <c r="I3253" s="52">
        <v>5</v>
      </c>
      <c r="J3253" s="52">
        <v>15</v>
      </c>
      <c r="K3253" s="326">
        <f t="shared" si="421"/>
        <v>0.075</v>
      </c>
      <c r="L3253" s="52">
        <v>5</v>
      </c>
      <c r="M3253" s="52">
        <v>15</v>
      </c>
      <c r="N3253" s="326">
        <f t="shared" si="422"/>
        <v>0.075</v>
      </c>
      <c r="O3253" s="308">
        <f t="shared" si="418"/>
        <v>0.3</v>
      </c>
    </row>
    <row r="3254" spans="1:15" ht="22.5">
      <c r="A3254" s="52" t="s">
        <v>599</v>
      </c>
      <c r="B3254" s="6" t="s">
        <v>9</v>
      </c>
      <c r="C3254" s="297">
        <v>2</v>
      </c>
      <c r="D3254" s="297">
        <v>95</v>
      </c>
      <c r="E3254" s="313">
        <f t="shared" si="419"/>
        <v>0.19</v>
      </c>
      <c r="F3254" s="52"/>
      <c r="G3254" s="52"/>
      <c r="H3254" s="292">
        <f t="shared" si="420"/>
        <v>0</v>
      </c>
      <c r="I3254" s="52"/>
      <c r="J3254" s="52"/>
      <c r="K3254" s="324">
        <f t="shared" si="421"/>
        <v>0</v>
      </c>
      <c r="L3254" s="52"/>
      <c r="M3254" s="52"/>
      <c r="N3254" s="324">
        <f t="shared" si="422"/>
        <v>0</v>
      </c>
      <c r="O3254" s="308">
        <f t="shared" si="418"/>
        <v>0.19</v>
      </c>
    </row>
    <row r="3255" spans="1:15" ht="33.75">
      <c r="A3255" s="52" t="s">
        <v>600</v>
      </c>
      <c r="B3255" s="6" t="s">
        <v>9</v>
      </c>
      <c r="C3255" s="297">
        <v>5</v>
      </c>
      <c r="D3255" s="297">
        <v>10</v>
      </c>
      <c r="E3255" s="313">
        <f t="shared" si="419"/>
        <v>0.05</v>
      </c>
      <c r="F3255" s="52">
        <v>5</v>
      </c>
      <c r="G3255" s="52">
        <v>10</v>
      </c>
      <c r="H3255" s="292">
        <f t="shared" si="420"/>
        <v>0.05</v>
      </c>
      <c r="I3255" s="52">
        <v>5</v>
      </c>
      <c r="J3255" s="52">
        <v>10</v>
      </c>
      <c r="K3255" s="326">
        <f t="shared" si="421"/>
        <v>0.05</v>
      </c>
      <c r="L3255" s="52">
        <v>5</v>
      </c>
      <c r="M3255" s="52">
        <v>10</v>
      </c>
      <c r="N3255" s="326">
        <f t="shared" si="422"/>
        <v>0.05</v>
      </c>
      <c r="O3255" s="308">
        <f t="shared" si="418"/>
        <v>0.2</v>
      </c>
    </row>
    <row r="3256" spans="1:15" ht="12.75">
      <c r="A3256" s="52" t="s">
        <v>626</v>
      </c>
      <c r="B3256" s="6" t="s">
        <v>9</v>
      </c>
      <c r="C3256" s="297">
        <v>1</v>
      </c>
      <c r="D3256" s="297">
        <v>400</v>
      </c>
      <c r="E3256" s="313">
        <f t="shared" si="419"/>
        <v>0.4</v>
      </c>
      <c r="F3256" s="52"/>
      <c r="G3256" s="52"/>
      <c r="H3256" s="292">
        <f t="shared" si="420"/>
        <v>0</v>
      </c>
      <c r="I3256" s="52"/>
      <c r="J3256" s="52"/>
      <c r="K3256" s="324">
        <f t="shared" si="421"/>
        <v>0</v>
      </c>
      <c r="L3256" s="52">
        <v>1</v>
      </c>
      <c r="M3256" s="52">
        <v>400</v>
      </c>
      <c r="N3256" s="324">
        <f t="shared" si="422"/>
        <v>0.4</v>
      </c>
      <c r="O3256" s="308">
        <f t="shared" si="418"/>
        <v>0.8</v>
      </c>
    </row>
    <row r="3257" spans="1:15" ht="12.75">
      <c r="A3257" s="52" t="s">
        <v>602</v>
      </c>
      <c r="B3257" s="6" t="s">
        <v>9</v>
      </c>
      <c r="C3257" s="297">
        <v>2</v>
      </c>
      <c r="D3257" s="297">
        <v>95</v>
      </c>
      <c r="E3257" s="313">
        <f t="shared" si="419"/>
        <v>0.19</v>
      </c>
      <c r="F3257" s="52"/>
      <c r="G3257" s="52"/>
      <c r="H3257" s="292">
        <f t="shared" si="420"/>
        <v>0</v>
      </c>
      <c r="I3257" s="52">
        <v>2</v>
      </c>
      <c r="J3257" s="52">
        <v>95</v>
      </c>
      <c r="K3257" s="324">
        <f t="shared" si="421"/>
        <v>0.19</v>
      </c>
      <c r="L3257" s="52"/>
      <c r="M3257" s="52"/>
      <c r="N3257" s="324">
        <f t="shared" si="422"/>
        <v>0</v>
      </c>
      <c r="O3257" s="308">
        <f t="shared" si="418"/>
        <v>0.38</v>
      </c>
    </row>
    <row r="3258" spans="1:15" ht="33.75">
      <c r="A3258" s="52" t="s">
        <v>603</v>
      </c>
      <c r="B3258" s="6" t="s">
        <v>561</v>
      </c>
      <c r="C3258" s="297"/>
      <c r="D3258" s="297"/>
      <c r="E3258" s="302">
        <v>2</v>
      </c>
      <c r="F3258" s="52"/>
      <c r="G3258" s="52"/>
      <c r="H3258" s="292">
        <v>2</v>
      </c>
      <c r="I3258" s="52"/>
      <c r="J3258" s="52"/>
      <c r="K3258" s="324">
        <v>1</v>
      </c>
      <c r="L3258" s="52"/>
      <c r="M3258" s="52"/>
      <c r="N3258" s="324">
        <v>2</v>
      </c>
      <c r="O3258" s="308">
        <f t="shared" si="418"/>
        <v>7</v>
      </c>
    </row>
    <row r="3259" spans="1:15" ht="31.5">
      <c r="A3259" s="1" t="s">
        <v>20</v>
      </c>
      <c r="B3259" s="6" t="s">
        <v>1</v>
      </c>
      <c r="C3259" s="327"/>
      <c r="D3259" s="327"/>
      <c r="E3259" s="286">
        <f>SUM(E3234:E3258)</f>
        <v>22.289</v>
      </c>
      <c r="F3259" s="157"/>
      <c r="G3259" s="157"/>
      <c r="H3259" s="286">
        <f>SUM(H3234:H3258)</f>
        <v>5.353999999999999</v>
      </c>
      <c r="I3259" s="157"/>
      <c r="J3259" s="157"/>
      <c r="K3259" s="286">
        <f>SUM(K3234:K3258)</f>
        <v>4.554</v>
      </c>
      <c r="L3259" s="286"/>
      <c r="M3259" s="286"/>
      <c r="N3259" s="286">
        <f>SUM(N3234:N3258)</f>
        <v>5.509</v>
      </c>
      <c r="O3259" s="286">
        <f>SUM(O3234:O3258)</f>
        <v>37.706</v>
      </c>
    </row>
    <row r="3260" spans="1:15" ht="12.75">
      <c r="A3260" s="280" t="s">
        <v>604</v>
      </c>
      <c r="B3260" s="280" t="s">
        <v>22</v>
      </c>
      <c r="C3260" s="282"/>
      <c r="D3260" s="282"/>
      <c r="E3260" s="316">
        <f>E3179+E3181+E3191+E3193+E3195+E3202+E3207+E3209+E3219+E3223+E3232+E3259</f>
        <v>392.57644</v>
      </c>
      <c r="F3260" s="316"/>
      <c r="G3260" s="316"/>
      <c r="H3260" s="316">
        <f>H3179+H3181+H3191+H3193+H3195+H3202+H3207+H3209+H3219+H3223+H3232+H3259</f>
        <v>236.360592</v>
      </c>
      <c r="I3260" s="316"/>
      <c r="J3260" s="316"/>
      <c r="K3260" s="316">
        <f>K3179+K3181+K3191+K3193+K3195+K3202+K3207+K3209+K3219+K3223+K3232+K3259</f>
        <v>126.45964800000002</v>
      </c>
      <c r="L3260" s="316"/>
      <c r="M3260" s="316"/>
      <c r="N3260" s="316">
        <f>N3179+N3181+N3191+N3193+N3195+N3202+N3207+N3209+N3219+N3223+N3232+N3259</f>
        <v>344.67752</v>
      </c>
      <c r="O3260" s="316">
        <f>O3179+O3181+O3191+O3193+O3195+O3202+O3207+O3209+O3219+O3223+O3232+O3259</f>
        <v>1100.0742</v>
      </c>
    </row>
    <row r="3261" spans="1:15" ht="12.75">
      <c r="A3261" s="158"/>
      <c r="B3261" s="158"/>
      <c r="C3261" s="158"/>
      <c r="D3261" s="158"/>
      <c r="E3261" s="158"/>
      <c r="F3261" s="158"/>
      <c r="G3261" s="158"/>
      <c r="H3261" s="158"/>
      <c r="I3261" s="158"/>
      <c r="J3261" s="158"/>
      <c r="K3261" s="158"/>
      <c r="L3261" s="158"/>
      <c r="M3261" s="158"/>
      <c r="N3261" s="158"/>
      <c r="O3261" s="158"/>
    </row>
    <row r="3262" spans="1:15" ht="12.75">
      <c r="A3262" s="349" t="s">
        <v>605</v>
      </c>
      <c r="B3262" s="350"/>
      <c r="C3262" s="350"/>
      <c r="D3262" s="350"/>
      <c r="E3262" s="350"/>
      <c r="F3262" s="350"/>
      <c r="G3262" s="350"/>
      <c r="H3262" s="350"/>
      <c r="I3262" s="350"/>
      <c r="J3262" s="350"/>
      <c r="K3262" s="350"/>
      <c r="L3262" s="350"/>
      <c r="M3262" s="350"/>
      <c r="N3262" s="350"/>
      <c r="O3262" s="351"/>
    </row>
    <row r="3263" spans="1:15" ht="12.75">
      <c r="A3263" s="333"/>
      <c r="B3263" s="329"/>
      <c r="C3263" s="329"/>
      <c r="D3263" s="329"/>
      <c r="E3263" s="329"/>
      <c r="F3263" s="329"/>
      <c r="G3263" s="329"/>
      <c r="H3263" s="329"/>
      <c r="I3263" s="329"/>
      <c r="J3263" s="329"/>
      <c r="K3263" s="329"/>
      <c r="L3263" s="329"/>
      <c r="M3263" s="329"/>
      <c r="N3263" s="329"/>
      <c r="O3263" s="329"/>
    </row>
    <row r="3264" spans="1:15" ht="12.75">
      <c r="A3264" s="328" t="s">
        <v>606</v>
      </c>
      <c r="B3264" s="280" t="s">
        <v>22</v>
      </c>
      <c r="C3264" s="329"/>
      <c r="D3264" s="329"/>
      <c r="E3264" s="329"/>
      <c r="F3264" s="329"/>
      <c r="G3264" s="329"/>
      <c r="H3264" s="308"/>
      <c r="I3264" s="329"/>
      <c r="J3264" s="329"/>
      <c r="K3264" s="308"/>
      <c r="L3264" s="329"/>
      <c r="M3264" s="329"/>
      <c r="N3264" s="308"/>
      <c r="O3264" s="308">
        <f>E3264+H3264+K3264+N3264</f>
        <v>0</v>
      </c>
    </row>
    <row r="3265" spans="1:15" ht="12.75">
      <c r="A3265" s="328" t="s">
        <v>607</v>
      </c>
      <c r="B3265" s="280" t="s">
        <v>22</v>
      </c>
      <c r="C3265" s="329"/>
      <c r="D3265" s="329"/>
      <c r="E3265" s="308"/>
      <c r="F3265" s="329"/>
      <c r="G3265" s="329"/>
      <c r="H3265" s="308"/>
      <c r="I3265" s="329"/>
      <c r="J3265" s="329"/>
      <c r="K3265" s="308">
        <v>20</v>
      </c>
      <c r="L3265" s="329"/>
      <c r="M3265" s="329"/>
      <c r="N3265" s="308"/>
      <c r="O3265" s="308">
        <f>E3265+H3265+K3265+N3265</f>
        <v>20</v>
      </c>
    </row>
    <row r="3266" spans="1:15" ht="12.75">
      <c r="A3266" s="104" t="s">
        <v>608</v>
      </c>
      <c r="B3266" s="280" t="s">
        <v>22</v>
      </c>
      <c r="C3266" s="104"/>
      <c r="D3266" s="104"/>
      <c r="E3266" s="292"/>
      <c r="F3266" s="292"/>
      <c r="G3266" s="292"/>
      <c r="H3266" s="292"/>
      <c r="I3266" s="292"/>
      <c r="J3266" s="292"/>
      <c r="K3266" s="292"/>
      <c r="L3266" s="292"/>
      <c r="M3266" s="292"/>
      <c r="N3266" s="292"/>
      <c r="O3266" s="308">
        <f>E3266+H3266+K3266+N3266</f>
        <v>0</v>
      </c>
    </row>
    <row r="3267" spans="1:15" ht="21">
      <c r="A3267" s="167" t="s">
        <v>28</v>
      </c>
      <c r="B3267" s="167" t="s">
        <v>1</v>
      </c>
      <c r="C3267" s="52"/>
      <c r="D3267" s="52"/>
      <c r="E3267" s="302">
        <f>SUM(E3265:E3266)</f>
        <v>0</v>
      </c>
      <c r="F3267" s="313"/>
      <c r="G3267" s="313"/>
      <c r="H3267" s="302">
        <f>SUM(H3264:H3266)</f>
        <v>0</v>
      </c>
      <c r="I3267" s="313"/>
      <c r="J3267" s="313"/>
      <c r="K3267" s="302">
        <f>SUM(K3264:K3266)</f>
        <v>20</v>
      </c>
      <c r="L3267" s="302"/>
      <c r="M3267" s="302"/>
      <c r="N3267" s="302">
        <f>SUM(N3264:N3266)</f>
        <v>0</v>
      </c>
      <c r="O3267" s="286">
        <f>SUM(O3264:O3266)</f>
        <v>20</v>
      </c>
    </row>
    <row r="3268" spans="1:15" ht="12.75">
      <c r="A3268" s="352" t="s">
        <v>609</v>
      </c>
      <c r="B3268" s="353"/>
      <c r="C3268" s="353"/>
      <c r="D3268" s="353"/>
      <c r="E3268" s="353"/>
      <c r="F3268" s="353"/>
      <c r="G3268" s="353"/>
      <c r="H3268" s="353"/>
      <c r="I3268" s="353"/>
      <c r="J3268" s="353"/>
      <c r="K3268" s="353"/>
      <c r="L3268" s="353"/>
      <c r="M3268" s="353"/>
      <c r="N3268" s="353"/>
      <c r="O3268" s="354"/>
    </row>
    <row r="3269" spans="1:15" ht="22.5">
      <c r="A3269" s="52" t="s">
        <v>30</v>
      </c>
      <c r="B3269" s="167" t="s">
        <v>22</v>
      </c>
      <c r="C3269" s="167"/>
      <c r="D3269" s="168"/>
      <c r="E3269" s="302">
        <v>1.647</v>
      </c>
      <c r="F3269" s="302"/>
      <c r="G3269" s="302"/>
      <c r="H3269" s="302">
        <v>1.647</v>
      </c>
      <c r="I3269" s="302"/>
      <c r="J3269" s="302"/>
      <c r="K3269" s="302">
        <v>1.647</v>
      </c>
      <c r="L3269" s="302"/>
      <c r="M3269" s="302"/>
      <c r="N3269" s="302">
        <v>1.647</v>
      </c>
      <c r="O3269" s="316">
        <f>E3269+H3269+K3269+N3269</f>
        <v>6.588</v>
      </c>
    </row>
    <row r="3270" spans="1:15" ht="45">
      <c r="A3270" s="52" t="s">
        <v>31</v>
      </c>
      <c r="B3270" s="167" t="s">
        <v>22</v>
      </c>
      <c r="C3270" s="167"/>
      <c r="D3270" s="167"/>
      <c r="E3270" s="302">
        <v>2.25</v>
      </c>
      <c r="F3270" s="313"/>
      <c r="G3270" s="313"/>
      <c r="H3270" s="302">
        <v>2.25</v>
      </c>
      <c r="I3270" s="313"/>
      <c r="J3270" s="313"/>
      <c r="K3270" s="315">
        <v>2.25</v>
      </c>
      <c r="L3270" s="330"/>
      <c r="M3270" s="330"/>
      <c r="N3270" s="315">
        <v>2.25</v>
      </c>
      <c r="O3270" s="316">
        <f aca="true" t="shared" si="423" ref="O3270:O3277">E3270+H3270+K3270+N3270</f>
        <v>9</v>
      </c>
    </row>
    <row r="3271" spans="1:15" ht="112.5">
      <c r="A3271" s="52" t="s">
        <v>610</v>
      </c>
      <c r="B3271" s="167" t="s">
        <v>22</v>
      </c>
      <c r="C3271" s="167"/>
      <c r="D3271" s="167"/>
      <c r="E3271" s="302">
        <v>2.625</v>
      </c>
      <c r="F3271" s="313"/>
      <c r="G3271" s="313"/>
      <c r="H3271" s="313">
        <v>2.625</v>
      </c>
      <c r="I3271" s="313"/>
      <c r="J3271" s="313"/>
      <c r="K3271" s="313">
        <v>2.625</v>
      </c>
      <c r="L3271" s="313"/>
      <c r="M3271" s="313"/>
      <c r="N3271" s="313">
        <v>2.625</v>
      </c>
      <c r="O3271" s="316">
        <f t="shared" si="423"/>
        <v>10.5</v>
      </c>
    </row>
    <row r="3272" spans="1:15" ht="78.75">
      <c r="A3272" s="52" t="s">
        <v>695</v>
      </c>
      <c r="B3272" s="167" t="s">
        <v>22</v>
      </c>
      <c r="C3272" s="167"/>
      <c r="D3272" s="167"/>
      <c r="E3272" s="302">
        <v>2.7</v>
      </c>
      <c r="F3272" s="313"/>
      <c r="G3272" s="313"/>
      <c r="H3272" s="313">
        <v>2.7</v>
      </c>
      <c r="I3272" s="313"/>
      <c r="J3272" s="313"/>
      <c r="K3272" s="313">
        <v>2.7</v>
      </c>
      <c r="L3272" s="313"/>
      <c r="M3272" s="313"/>
      <c r="N3272" s="313">
        <v>2.7</v>
      </c>
      <c r="O3272" s="316">
        <f t="shared" si="423"/>
        <v>10.8</v>
      </c>
    </row>
    <row r="3273" spans="1:15" ht="33.75">
      <c r="A3273" s="52" t="s">
        <v>35</v>
      </c>
      <c r="B3273" s="167" t="s">
        <v>22</v>
      </c>
      <c r="C3273" s="167"/>
      <c r="D3273" s="167"/>
      <c r="E3273" s="313">
        <v>0.4</v>
      </c>
      <c r="F3273" s="313"/>
      <c r="G3273" s="313"/>
      <c r="H3273" s="313"/>
      <c r="I3273" s="313"/>
      <c r="J3273" s="313"/>
      <c r="K3273" s="313">
        <v>0.4</v>
      </c>
      <c r="L3273" s="313"/>
      <c r="M3273" s="313"/>
      <c r="N3273" s="313"/>
      <c r="O3273" s="316">
        <f t="shared" si="423"/>
        <v>0.8</v>
      </c>
    </row>
    <row r="3274" spans="1:15" ht="45">
      <c r="A3274" s="52" t="s">
        <v>38</v>
      </c>
      <c r="B3274" s="167" t="s">
        <v>22</v>
      </c>
      <c r="C3274" s="167"/>
      <c r="D3274" s="167"/>
      <c r="E3274" s="302">
        <v>2</v>
      </c>
      <c r="F3274" s="302"/>
      <c r="G3274" s="302"/>
      <c r="H3274" s="302">
        <v>2</v>
      </c>
      <c r="I3274" s="302"/>
      <c r="J3274" s="302"/>
      <c r="K3274" s="302">
        <v>2</v>
      </c>
      <c r="L3274" s="302"/>
      <c r="M3274" s="302"/>
      <c r="N3274" s="302">
        <v>2.034</v>
      </c>
      <c r="O3274" s="316">
        <f t="shared" si="423"/>
        <v>8.033999999999999</v>
      </c>
    </row>
    <row r="3275" spans="1:15" ht="22.5">
      <c r="A3275" s="52" t="s">
        <v>613</v>
      </c>
      <c r="B3275" s="167" t="s">
        <v>612</v>
      </c>
      <c r="C3275" s="167"/>
      <c r="D3275" s="167"/>
      <c r="E3275" s="302">
        <v>0.675</v>
      </c>
      <c r="F3275" s="302"/>
      <c r="G3275" s="302"/>
      <c r="H3275" s="302">
        <v>0.675</v>
      </c>
      <c r="I3275" s="302"/>
      <c r="J3275" s="302"/>
      <c r="K3275" s="302">
        <v>0.675</v>
      </c>
      <c r="L3275" s="302"/>
      <c r="M3275" s="302"/>
      <c r="N3275" s="302">
        <v>0.675</v>
      </c>
      <c r="O3275" s="316">
        <f t="shared" si="423"/>
        <v>2.7</v>
      </c>
    </row>
    <row r="3276" spans="1:15" ht="45">
      <c r="A3276" s="52" t="s">
        <v>614</v>
      </c>
      <c r="B3276" s="167" t="s">
        <v>1</v>
      </c>
      <c r="C3276" s="167"/>
      <c r="D3276" s="167"/>
      <c r="E3276" s="302">
        <v>0.1</v>
      </c>
      <c r="F3276" s="302"/>
      <c r="G3276" s="302"/>
      <c r="H3276" s="302">
        <v>0.1</v>
      </c>
      <c r="I3276" s="302"/>
      <c r="J3276" s="302"/>
      <c r="K3276" s="302">
        <v>0.16</v>
      </c>
      <c r="L3276" s="302"/>
      <c r="M3276" s="302"/>
      <c r="N3276" s="302"/>
      <c r="O3276" s="316">
        <f t="shared" si="423"/>
        <v>0.36</v>
      </c>
    </row>
    <row r="3277" spans="1:15" ht="56.25">
      <c r="A3277" s="52" t="s">
        <v>615</v>
      </c>
      <c r="B3277" s="167" t="s">
        <v>1</v>
      </c>
      <c r="C3277" s="167"/>
      <c r="D3277" s="167"/>
      <c r="E3277" s="302"/>
      <c r="F3277" s="302"/>
      <c r="G3277" s="302"/>
      <c r="H3277" s="302">
        <v>2.8</v>
      </c>
      <c r="I3277" s="302"/>
      <c r="J3277" s="302"/>
      <c r="K3277" s="302"/>
      <c r="L3277" s="302"/>
      <c r="M3277" s="302"/>
      <c r="N3277" s="302"/>
      <c r="O3277" s="316">
        <f t="shared" si="423"/>
        <v>2.8</v>
      </c>
    </row>
    <row r="3278" spans="1:15" ht="21.75">
      <c r="A3278" s="331" t="s">
        <v>616</v>
      </c>
      <c r="B3278" s="280" t="s">
        <v>1</v>
      </c>
      <c r="C3278" s="282"/>
      <c r="D3278" s="282"/>
      <c r="E3278" s="316">
        <f>SUM(E3269:E3277)</f>
        <v>12.397000000000002</v>
      </c>
      <c r="F3278" s="316"/>
      <c r="G3278" s="316"/>
      <c r="H3278" s="316">
        <f>SUM(H3269:H3277)</f>
        <v>14.797</v>
      </c>
      <c r="I3278" s="316"/>
      <c r="J3278" s="316"/>
      <c r="K3278" s="316">
        <f>SUM(K3269:K3277)</f>
        <v>12.457000000000003</v>
      </c>
      <c r="L3278" s="316"/>
      <c r="M3278" s="316"/>
      <c r="N3278" s="316">
        <f>SUM(N3269:N3277)</f>
        <v>11.931000000000001</v>
      </c>
      <c r="O3278" s="316">
        <f>SUM(O3269:O3277)</f>
        <v>51.582</v>
      </c>
    </row>
    <row r="3279" spans="1:15" ht="12.75">
      <c r="A3279" s="158"/>
      <c r="B3279" s="158"/>
      <c r="C3279" s="158"/>
      <c r="D3279" s="158"/>
      <c r="E3279" s="158"/>
      <c r="F3279" s="158"/>
      <c r="G3279" s="158"/>
      <c r="H3279" s="158"/>
      <c r="I3279" s="158"/>
      <c r="J3279" s="158"/>
      <c r="K3279" s="158"/>
      <c r="L3279" s="158"/>
      <c r="M3279" s="158"/>
      <c r="N3279" s="158"/>
      <c r="O3279" s="158"/>
    </row>
    <row r="3280" spans="1:15" ht="12.75">
      <c r="A3280" s="355" t="s">
        <v>617</v>
      </c>
      <c r="B3280" s="356"/>
      <c r="C3280" s="357"/>
      <c r="D3280" s="158"/>
      <c r="E3280" s="316">
        <f>E3260+E3267+E3278</f>
        <v>404.97344</v>
      </c>
      <c r="F3280" s="341"/>
      <c r="G3280" s="341"/>
      <c r="H3280" s="316">
        <f>H3260+H3267+H3278</f>
        <v>251.157592</v>
      </c>
      <c r="I3280" s="341"/>
      <c r="J3280" s="341"/>
      <c r="K3280" s="316">
        <f>K3260+K3267+K3278</f>
        <v>158.916648</v>
      </c>
      <c r="L3280" s="341"/>
      <c r="M3280" s="341"/>
      <c r="N3280" s="316">
        <f>N3260+N3267+N3278</f>
        <v>356.60852</v>
      </c>
      <c r="O3280" s="316">
        <f>O3260+O3267+O3278</f>
        <v>1171.6562000000001</v>
      </c>
    </row>
    <row r="3281" spans="1:15" ht="12.75">
      <c r="A3281" s="342"/>
      <c r="B3281" s="342"/>
      <c r="C3281" s="342"/>
      <c r="D3281" s="334"/>
      <c r="E3281" s="343"/>
      <c r="F3281" s="345"/>
      <c r="G3281" s="345"/>
      <c r="H3281" s="343"/>
      <c r="I3281" s="345"/>
      <c r="J3281" s="345"/>
      <c r="K3281" s="343"/>
      <c r="L3281" s="345"/>
      <c r="M3281" s="345"/>
      <c r="N3281" s="343"/>
      <c r="O3281" s="343"/>
    </row>
    <row r="3282" spans="1:15" ht="12.75">
      <c r="A3282" s="342"/>
      <c r="B3282" s="342"/>
      <c r="C3282" s="342"/>
      <c r="D3282" s="334"/>
      <c r="E3282" s="343"/>
      <c r="F3282" s="345"/>
      <c r="G3282" s="345"/>
      <c r="H3282" s="343"/>
      <c r="I3282" s="345"/>
      <c r="J3282" s="345"/>
      <c r="K3282" s="343"/>
      <c r="L3282" s="345"/>
      <c r="M3282" s="345"/>
      <c r="N3282" s="343"/>
      <c r="O3282" s="343"/>
    </row>
    <row r="3283" spans="1:15" ht="12.75">
      <c r="A3283" s="342"/>
      <c r="B3283" s="342"/>
      <c r="C3283" s="342"/>
      <c r="D3283" s="334"/>
      <c r="E3283" s="343"/>
      <c r="F3283" s="345"/>
      <c r="G3283" s="345"/>
      <c r="H3283" s="343"/>
      <c r="I3283" s="345"/>
      <c r="J3283" s="345"/>
      <c r="K3283" s="343"/>
      <c r="L3283" s="345"/>
      <c r="M3283" s="345"/>
      <c r="N3283" s="343"/>
      <c r="O3283" s="343"/>
    </row>
    <row r="3284" spans="1:15" ht="12.75">
      <c r="A3284" s="342"/>
      <c r="B3284" s="342"/>
      <c r="C3284" s="342"/>
      <c r="D3284" s="334"/>
      <c r="E3284" s="343"/>
      <c r="F3284" s="345"/>
      <c r="G3284" s="345"/>
      <c r="H3284" s="343"/>
      <c r="I3284" s="345"/>
      <c r="J3284" s="345"/>
      <c r="K3284" s="343"/>
      <c r="L3284" s="345"/>
      <c r="M3284" s="345"/>
      <c r="N3284" s="343"/>
      <c r="O3284" s="343"/>
    </row>
    <row r="3285" spans="1:15" ht="12.75">
      <c r="A3285" s="342"/>
      <c r="B3285" s="342"/>
      <c r="C3285" s="342"/>
      <c r="D3285" s="334"/>
      <c r="E3285" s="343"/>
      <c r="F3285" s="345"/>
      <c r="G3285" s="345"/>
      <c r="H3285" s="343"/>
      <c r="I3285" s="345"/>
      <c r="J3285" s="345"/>
      <c r="K3285" s="343"/>
      <c r="L3285" s="345"/>
      <c r="M3285" s="345"/>
      <c r="N3285" s="343"/>
      <c r="O3285" s="343"/>
    </row>
    <row r="3286" spans="1:15" ht="12.75">
      <c r="A3286" s="342"/>
      <c r="B3286" s="342"/>
      <c r="C3286" s="342"/>
      <c r="D3286" s="334"/>
      <c r="E3286" s="343"/>
      <c r="F3286" s="345"/>
      <c r="G3286" s="345"/>
      <c r="H3286" s="343"/>
      <c r="I3286" s="345"/>
      <c r="J3286" s="345"/>
      <c r="K3286" s="343"/>
      <c r="L3286" s="345"/>
      <c r="M3286" s="345"/>
      <c r="N3286" s="343"/>
      <c r="O3286" s="343"/>
    </row>
    <row r="3287" spans="1:15" ht="12.75">
      <c r="A3287" s="342"/>
      <c r="B3287" s="342"/>
      <c r="C3287" s="342"/>
      <c r="D3287" s="334"/>
      <c r="E3287" s="343"/>
      <c r="F3287" s="345"/>
      <c r="G3287" s="345"/>
      <c r="H3287" s="343"/>
      <c r="I3287" s="345"/>
      <c r="J3287" s="345"/>
      <c r="K3287" s="343"/>
      <c r="L3287" s="345"/>
      <c r="M3287" s="345"/>
      <c r="N3287" s="343"/>
      <c r="O3287" s="343"/>
    </row>
    <row r="3288" spans="1:15" ht="12.75">
      <c r="A3288" s="342"/>
      <c r="B3288" s="342"/>
      <c r="C3288" s="342"/>
      <c r="D3288" s="334"/>
      <c r="E3288" s="343"/>
      <c r="F3288" s="345"/>
      <c r="G3288" s="345"/>
      <c r="H3288" s="343"/>
      <c r="I3288" s="345"/>
      <c r="J3288" s="345"/>
      <c r="K3288" s="343"/>
      <c r="L3288" s="345"/>
      <c r="M3288" s="345"/>
      <c r="N3288" s="343"/>
      <c r="O3288" s="343"/>
    </row>
    <row r="3289" spans="1:15" ht="12.75">
      <c r="A3289" s="346"/>
      <c r="B3289" s="334"/>
      <c r="C3289" s="334"/>
      <c r="D3289" s="334"/>
      <c r="E3289" s="343"/>
      <c r="F3289" s="345"/>
      <c r="G3289" s="345"/>
      <c r="H3289" s="343"/>
      <c r="I3289" s="345"/>
      <c r="J3289" s="345"/>
      <c r="K3289" s="343"/>
      <c r="L3289" s="345"/>
      <c r="M3289" s="345"/>
      <c r="N3289" s="343"/>
      <c r="O3289" s="343"/>
    </row>
    <row r="3290" spans="1:15" ht="12.75">
      <c r="A3290" s="373" t="s">
        <v>701</v>
      </c>
      <c r="B3290" s="373"/>
      <c r="C3290" s="373"/>
      <c r="D3290" s="373"/>
      <c r="E3290" s="373"/>
      <c r="F3290" s="373"/>
      <c r="G3290" s="373"/>
      <c r="H3290" s="373"/>
      <c r="I3290" s="373"/>
      <c r="J3290" s="373"/>
      <c r="K3290" s="373"/>
      <c r="L3290" s="373"/>
      <c r="M3290" s="373"/>
      <c r="N3290" s="373"/>
      <c r="O3290" s="373"/>
    </row>
    <row r="3291" spans="1:15" ht="12.75">
      <c r="A3291" s="340"/>
      <c r="B3291" s="340"/>
      <c r="C3291" s="340"/>
      <c r="D3291" s="340"/>
      <c r="E3291" s="340"/>
      <c r="F3291" s="340"/>
      <c r="G3291" s="340"/>
      <c r="H3291" s="340"/>
      <c r="I3291" s="340"/>
      <c r="J3291" s="340"/>
      <c r="K3291" s="340"/>
      <c r="L3291" s="340"/>
      <c r="M3291" s="340"/>
      <c r="N3291" s="340"/>
      <c r="O3291" s="340"/>
    </row>
    <row r="3292" spans="1:15" ht="31.5">
      <c r="A3292" s="374" t="s">
        <v>43</v>
      </c>
      <c r="B3292" s="276" t="s">
        <v>44</v>
      </c>
      <c r="C3292" s="367" t="s">
        <v>45</v>
      </c>
      <c r="D3292" s="368"/>
      <c r="E3292" s="368"/>
      <c r="F3292" s="368"/>
      <c r="G3292" s="368"/>
      <c r="H3292" s="368"/>
      <c r="I3292" s="368"/>
      <c r="J3292" s="368"/>
      <c r="K3292" s="368"/>
      <c r="L3292" s="368"/>
      <c r="M3292" s="368"/>
      <c r="N3292" s="369"/>
      <c r="O3292" s="130" t="s">
        <v>46</v>
      </c>
    </row>
    <row r="3293" spans="1:15" ht="12.75">
      <c r="A3293" s="375"/>
      <c r="B3293" s="277"/>
      <c r="C3293" s="367" t="s">
        <v>47</v>
      </c>
      <c r="D3293" s="368"/>
      <c r="E3293" s="368"/>
      <c r="F3293" s="367" t="s">
        <v>48</v>
      </c>
      <c r="G3293" s="368"/>
      <c r="H3293" s="368"/>
      <c r="I3293" s="367" t="s">
        <v>49</v>
      </c>
      <c r="J3293" s="368"/>
      <c r="K3293" s="368"/>
      <c r="L3293" s="367" t="s">
        <v>50</v>
      </c>
      <c r="M3293" s="368"/>
      <c r="N3293" s="369"/>
      <c r="O3293" s="130"/>
    </row>
    <row r="3294" spans="1:15" ht="21">
      <c r="A3294" s="278"/>
      <c r="B3294" s="278"/>
      <c r="C3294" s="277" t="s">
        <v>51</v>
      </c>
      <c r="D3294" s="277" t="s">
        <v>52</v>
      </c>
      <c r="E3294" s="277" t="s">
        <v>53</v>
      </c>
      <c r="F3294" s="277" t="s">
        <v>51</v>
      </c>
      <c r="G3294" s="277" t="s">
        <v>54</v>
      </c>
      <c r="H3294" s="277" t="s">
        <v>53</v>
      </c>
      <c r="I3294" s="277" t="s">
        <v>51</v>
      </c>
      <c r="J3294" s="277" t="s">
        <v>54</v>
      </c>
      <c r="K3294" s="277" t="s">
        <v>53</v>
      </c>
      <c r="L3294" s="130" t="s">
        <v>51</v>
      </c>
      <c r="M3294" s="130" t="s">
        <v>54</v>
      </c>
      <c r="N3294" s="130" t="s">
        <v>53</v>
      </c>
      <c r="O3294" s="132"/>
    </row>
    <row r="3295" spans="1:15" ht="12.75">
      <c r="A3295" s="359" t="s">
        <v>55</v>
      </c>
      <c r="B3295" s="360"/>
      <c r="C3295" s="360"/>
      <c r="D3295" s="360"/>
      <c r="E3295" s="360"/>
      <c r="F3295" s="360"/>
      <c r="G3295" s="360"/>
      <c r="H3295" s="360"/>
      <c r="I3295" s="360"/>
      <c r="J3295" s="360"/>
      <c r="K3295" s="360"/>
      <c r="L3295" s="360"/>
      <c r="M3295" s="360"/>
      <c r="N3295" s="360"/>
      <c r="O3295" s="361"/>
    </row>
    <row r="3296" spans="1:15" ht="12.75">
      <c r="A3296" s="349" t="s">
        <v>56</v>
      </c>
      <c r="B3296" s="350"/>
      <c r="C3296" s="350"/>
      <c r="D3296" s="350"/>
      <c r="E3296" s="350"/>
      <c r="F3296" s="350"/>
      <c r="G3296" s="350"/>
      <c r="H3296" s="350"/>
      <c r="I3296" s="350"/>
      <c r="J3296" s="350"/>
      <c r="K3296" s="350"/>
      <c r="L3296" s="350"/>
      <c r="M3296" s="350"/>
      <c r="N3296" s="350"/>
      <c r="O3296" s="351"/>
    </row>
    <row r="3297" spans="1:15" ht="12.75">
      <c r="A3297" s="279"/>
      <c r="B3297" s="280"/>
      <c r="C3297" s="104"/>
      <c r="D3297" s="104"/>
      <c r="E3297" s="281"/>
      <c r="F3297" s="104"/>
      <c r="G3297" s="104"/>
      <c r="H3297" s="282"/>
      <c r="I3297" s="158"/>
      <c r="J3297" s="158"/>
      <c r="K3297" s="282"/>
      <c r="L3297" s="283"/>
      <c r="M3297" s="283"/>
      <c r="N3297" s="284"/>
      <c r="O3297" s="284"/>
    </row>
    <row r="3298" spans="1:15" ht="12.75">
      <c r="A3298" s="285" t="s">
        <v>545</v>
      </c>
      <c r="B3298" s="285"/>
      <c r="C3298" s="157"/>
      <c r="D3298" s="157"/>
      <c r="E3298" s="286">
        <v>30</v>
      </c>
      <c r="F3298" s="157"/>
      <c r="G3298" s="157"/>
      <c r="H3298" s="286">
        <v>30</v>
      </c>
      <c r="I3298" s="157"/>
      <c r="J3298" s="157"/>
      <c r="K3298" s="286">
        <v>30</v>
      </c>
      <c r="L3298" s="287"/>
      <c r="M3298" s="287"/>
      <c r="N3298" s="286">
        <v>30</v>
      </c>
      <c r="O3298" s="288">
        <f>SUM(E3298,H3298,K3298,N3298)</f>
        <v>120</v>
      </c>
    </row>
    <row r="3299" spans="1:15" ht="12.75">
      <c r="A3299" s="285"/>
      <c r="B3299" s="285"/>
      <c r="C3299" s="157"/>
      <c r="D3299" s="157"/>
      <c r="E3299" s="286"/>
      <c r="F3299" s="157"/>
      <c r="G3299" s="157"/>
      <c r="H3299" s="286"/>
      <c r="I3299" s="157"/>
      <c r="J3299" s="157"/>
      <c r="K3299" s="286"/>
      <c r="L3299" s="289"/>
      <c r="M3299" s="289"/>
      <c r="N3299" s="286"/>
      <c r="O3299" s="332"/>
    </row>
    <row r="3300" spans="1:15" ht="22.5">
      <c r="A3300" s="290" t="s">
        <v>57</v>
      </c>
      <c r="B3300" s="291" t="s">
        <v>58</v>
      </c>
      <c r="C3300" s="159">
        <v>30</v>
      </c>
      <c r="D3300" s="159">
        <v>170</v>
      </c>
      <c r="E3300" s="292">
        <f>(C3300*D3300)/1000</f>
        <v>5.1</v>
      </c>
      <c r="F3300" s="159">
        <v>30</v>
      </c>
      <c r="G3300" s="159">
        <v>170</v>
      </c>
      <c r="H3300" s="292">
        <f>(F3300*G3300)/1000</f>
        <v>5.1</v>
      </c>
      <c r="I3300" s="159">
        <v>50</v>
      </c>
      <c r="J3300" s="159">
        <v>170</v>
      </c>
      <c r="K3300" s="292">
        <f>(I3300*J3300)/1000</f>
        <v>8.5</v>
      </c>
      <c r="L3300" s="293">
        <v>50</v>
      </c>
      <c r="M3300" s="293">
        <v>170</v>
      </c>
      <c r="N3300" s="292">
        <f>(L3300*M3300)/1000</f>
        <v>8.5</v>
      </c>
      <c r="O3300" s="288">
        <f>SUM(E3300,H3300,K3300,N3300)</f>
        <v>27.2</v>
      </c>
    </row>
    <row r="3301" spans="1:15" ht="12.75">
      <c r="A3301" s="290"/>
      <c r="B3301" s="291"/>
      <c r="C3301" s="159"/>
      <c r="D3301" s="159"/>
      <c r="E3301" s="281"/>
      <c r="F3301" s="159"/>
      <c r="G3301" s="159"/>
      <c r="H3301" s="281"/>
      <c r="I3301" s="159"/>
      <c r="J3301" s="159"/>
      <c r="K3301" s="281"/>
      <c r="L3301" s="293"/>
      <c r="M3301" s="293"/>
      <c r="N3301" s="281"/>
      <c r="O3301" s="288"/>
    </row>
    <row r="3302" spans="1:15" ht="12.75">
      <c r="A3302" s="279" t="s">
        <v>546</v>
      </c>
      <c r="B3302" s="291" t="s">
        <v>58</v>
      </c>
      <c r="C3302" s="158">
        <v>8</v>
      </c>
      <c r="D3302" s="158">
        <v>34</v>
      </c>
      <c r="E3302" s="292">
        <f>(C3302*D3302)/1000</f>
        <v>0.272</v>
      </c>
      <c r="F3302" s="158">
        <v>10</v>
      </c>
      <c r="G3302" s="158">
        <v>30</v>
      </c>
      <c r="H3302" s="292">
        <f aca="true" t="shared" si="424" ref="H3302:H3310">(F3302*G3302)/1000</f>
        <v>0.3</v>
      </c>
      <c r="I3302" s="158">
        <v>10</v>
      </c>
      <c r="J3302" s="158">
        <v>20</v>
      </c>
      <c r="K3302" s="292">
        <f aca="true" t="shared" si="425" ref="K3302:K3310">(I3302*J3302)/1000</f>
        <v>0.2</v>
      </c>
      <c r="L3302" s="158">
        <v>12</v>
      </c>
      <c r="M3302" s="158">
        <v>25</v>
      </c>
      <c r="N3302" s="292">
        <f aca="true" t="shared" si="426" ref="N3302:N3310">(L3302*M3302)/1000</f>
        <v>0.3</v>
      </c>
      <c r="O3302" s="288">
        <f>SUM(C3302:N3302)</f>
        <v>150.072</v>
      </c>
    </row>
    <row r="3303" spans="1:15" ht="12.75">
      <c r="A3303" s="279" t="s">
        <v>547</v>
      </c>
      <c r="B3303" s="291" t="s">
        <v>58</v>
      </c>
      <c r="C3303" s="158">
        <v>13</v>
      </c>
      <c r="D3303" s="158">
        <v>40</v>
      </c>
      <c r="E3303" s="292">
        <f>(C3303*D3303)/1000</f>
        <v>0.52</v>
      </c>
      <c r="F3303" s="158">
        <v>15</v>
      </c>
      <c r="G3303" s="158">
        <v>30</v>
      </c>
      <c r="H3303" s="292">
        <f t="shared" si="424"/>
        <v>0.45</v>
      </c>
      <c r="I3303" s="158">
        <v>17</v>
      </c>
      <c r="J3303" s="158">
        <v>25</v>
      </c>
      <c r="K3303" s="292">
        <f t="shared" si="425"/>
        <v>0.425</v>
      </c>
      <c r="L3303" s="158">
        <v>17</v>
      </c>
      <c r="M3303" s="158">
        <v>27</v>
      </c>
      <c r="N3303" s="292">
        <f t="shared" si="426"/>
        <v>0.459</v>
      </c>
      <c r="O3303" s="288">
        <f aca="true" t="shared" si="427" ref="O3303:O3310">SUM(E3303,H3303,K3303,N3303)</f>
        <v>1.854</v>
      </c>
    </row>
    <row r="3304" spans="1:15" ht="12.75">
      <c r="A3304" s="279" t="s">
        <v>548</v>
      </c>
      <c r="B3304" s="291" t="s">
        <v>58</v>
      </c>
      <c r="C3304" s="158">
        <v>15</v>
      </c>
      <c r="D3304" s="158">
        <v>20</v>
      </c>
      <c r="E3304" s="292">
        <f>(C3304*D3304)/1000</f>
        <v>0.3</v>
      </c>
      <c r="F3304" s="158">
        <v>5</v>
      </c>
      <c r="G3304" s="158">
        <v>20</v>
      </c>
      <c r="H3304" s="292">
        <f t="shared" si="424"/>
        <v>0.1</v>
      </c>
      <c r="I3304" s="158"/>
      <c r="J3304" s="158"/>
      <c r="K3304" s="292">
        <f t="shared" si="425"/>
        <v>0</v>
      </c>
      <c r="L3304" s="158">
        <v>20</v>
      </c>
      <c r="M3304" s="158">
        <v>20</v>
      </c>
      <c r="N3304" s="292">
        <f t="shared" si="426"/>
        <v>0.4</v>
      </c>
      <c r="O3304" s="288">
        <f t="shared" si="427"/>
        <v>0.8</v>
      </c>
    </row>
    <row r="3305" spans="1:15" ht="12.75">
      <c r="A3305" s="279" t="s">
        <v>549</v>
      </c>
      <c r="B3305" s="291" t="s">
        <v>58</v>
      </c>
      <c r="C3305" s="158">
        <v>40</v>
      </c>
      <c r="D3305" s="158">
        <v>30</v>
      </c>
      <c r="E3305" s="292">
        <f aca="true" t="shared" si="428" ref="E3305:E3310">(C3305*D3305)/1000</f>
        <v>1.2</v>
      </c>
      <c r="F3305" s="158">
        <v>46</v>
      </c>
      <c r="G3305" s="158">
        <v>25</v>
      </c>
      <c r="H3305" s="292">
        <f t="shared" si="424"/>
        <v>1.15</v>
      </c>
      <c r="I3305" s="158">
        <v>40</v>
      </c>
      <c r="J3305" s="158">
        <v>15</v>
      </c>
      <c r="K3305" s="292">
        <f t="shared" si="425"/>
        <v>0.6</v>
      </c>
      <c r="L3305" s="158">
        <v>45</v>
      </c>
      <c r="M3305" s="158">
        <v>25</v>
      </c>
      <c r="N3305" s="292">
        <f t="shared" si="426"/>
        <v>1.125</v>
      </c>
      <c r="O3305" s="288">
        <f t="shared" si="427"/>
        <v>4.074999999999999</v>
      </c>
    </row>
    <row r="3306" spans="1:15" ht="12.75">
      <c r="A3306" s="279" t="s">
        <v>550</v>
      </c>
      <c r="B3306" s="291" t="s">
        <v>58</v>
      </c>
      <c r="C3306" s="158">
        <v>140</v>
      </c>
      <c r="D3306" s="158">
        <v>25</v>
      </c>
      <c r="E3306" s="292">
        <f t="shared" si="428"/>
        <v>3.5</v>
      </c>
      <c r="F3306" s="158">
        <v>150</v>
      </c>
      <c r="G3306" s="158">
        <v>25</v>
      </c>
      <c r="H3306" s="292">
        <f t="shared" si="424"/>
        <v>3.75</v>
      </c>
      <c r="I3306" s="158">
        <v>160</v>
      </c>
      <c r="J3306" s="158">
        <v>25</v>
      </c>
      <c r="K3306" s="292">
        <f t="shared" si="425"/>
        <v>4</v>
      </c>
      <c r="L3306" s="158">
        <v>150</v>
      </c>
      <c r="M3306" s="158">
        <v>25</v>
      </c>
      <c r="N3306" s="292">
        <f t="shared" si="426"/>
        <v>3.75</v>
      </c>
      <c r="O3306" s="288">
        <f t="shared" si="427"/>
        <v>15</v>
      </c>
    </row>
    <row r="3307" spans="1:15" ht="12.75">
      <c r="A3307" s="279" t="s">
        <v>551</v>
      </c>
      <c r="B3307" s="291" t="s">
        <v>58</v>
      </c>
      <c r="C3307" s="158">
        <v>6</v>
      </c>
      <c r="D3307" s="158">
        <v>100</v>
      </c>
      <c r="E3307" s="292">
        <f t="shared" si="428"/>
        <v>0.6</v>
      </c>
      <c r="F3307" s="158">
        <v>6</v>
      </c>
      <c r="G3307" s="158">
        <v>100</v>
      </c>
      <c r="H3307" s="292">
        <f t="shared" si="424"/>
        <v>0.6</v>
      </c>
      <c r="I3307" s="158">
        <v>6</v>
      </c>
      <c r="J3307" s="158">
        <v>50</v>
      </c>
      <c r="K3307" s="292">
        <f t="shared" si="425"/>
        <v>0.3</v>
      </c>
      <c r="L3307" s="158">
        <v>6</v>
      </c>
      <c r="M3307" s="158">
        <v>100</v>
      </c>
      <c r="N3307" s="292">
        <f t="shared" si="426"/>
        <v>0.6</v>
      </c>
      <c r="O3307" s="288">
        <f t="shared" si="427"/>
        <v>2.1</v>
      </c>
    </row>
    <row r="3308" spans="1:15" ht="12.75">
      <c r="A3308" s="279" t="s">
        <v>552</v>
      </c>
      <c r="B3308" s="291" t="s">
        <v>58</v>
      </c>
      <c r="C3308" s="158">
        <v>6</v>
      </c>
      <c r="D3308" s="158">
        <v>100</v>
      </c>
      <c r="E3308" s="292">
        <f t="shared" si="428"/>
        <v>0.6</v>
      </c>
      <c r="F3308" s="158">
        <v>8</v>
      </c>
      <c r="G3308" s="158">
        <v>100</v>
      </c>
      <c r="H3308" s="292">
        <f t="shared" si="424"/>
        <v>0.8</v>
      </c>
      <c r="I3308" s="158">
        <v>10</v>
      </c>
      <c r="J3308" s="158">
        <v>50</v>
      </c>
      <c r="K3308" s="292">
        <f t="shared" si="425"/>
        <v>0.5</v>
      </c>
      <c r="L3308" s="158">
        <v>8</v>
      </c>
      <c r="M3308" s="158">
        <v>100</v>
      </c>
      <c r="N3308" s="292">
        <f t="shared" si="426"/>
        <v>0.8</v>
      </c>
      <c r="O3308" s="288">
        <f t="shared" si="427"/>
        <v>2.7</v>
      </c>
    </row>
    <row r="3309" spans="1:15" ht="12.75">
      <c r="A3309" s="279" t="s">
        <v>693</v>
      </c>
      <c r="B3309" s="291" t="s">
        <v>58</v>
      </c>
      <c r="C3309" s="158"/>
      <c r="D3309" s="158"/>
      <c r="E3309" s="292">
        <f t="shared" si="428"/>
        <v>0</v>
      </c>
      <c r="F3309" s="158"/>
      <c r="G3309" s="158"/>
      <c r="H3309" s="292">
        <f t="shared" si="424"/>
        <v>0</v>
      </c>
      <c r="I3309" s="158"/>
      <c r="J3309" s="158"/>
      <c r="K3309" s="292">
        <f t="shared" si="425"/>
        <v>0</v>
      </c>
      <c r="L3309" s="158"/>
      <c r="M3309" s="158"/>
      <c r="N3309" s="292">
        <f t="shared" si="426"/>
        <v>0</v>
      </c>
      <c r="O3309" s="288">
        <f t="shared" si="427"/>
        <v>0</v>
      </c>
    </row>
    <row r="3310" spans="1:15" ht="12.75">
      <c r="A3310" s="279" t="s">
        <v>698</v>
      </c>
      <c r="B3310" s="291" t="s">
        <v>58</v>
      </c>
      <c r="C3310" s="158"/>
      <c r="D3310" s="158"/>
      <c r="E3310" s="292">
        <f t="shared" si="428"/>
        <v>0</v>
      </c>
      <c r="F3310" s="158"/>
      <c r="G3310" s="158"/>
      <c r="H3310" s="292">
        <f t="shared" si="424"/>
        <v>0</v>
      </c>
      <c r="I3310" s="158">
        <v>15</v>
      </c>
      <c r="J3310" s="158">
        <v>50</v>
      </c>
      <c r="K3310" s="292">
        <f t="shared" si="425"/>
        <v>0.75</v>
      </c>
      <c r="L3310" s="158"/>
      <c r="M3310" s="158"/>
      <c r="N3310" s="292">
        <f t="shared" si="426"/>
        <v>0</v>
      </c>
      <c r="O3310" s="288">
        <f t="shared" si="427"/>
        <v>0.75</v>
      </c>
    </row>
    <row r="3311" spans="1:15" ht="12.75">
      <c r="A3311" s="279"/>
      <c r="B3311" s="291"/>
      <c r="C3311" s="16"/>
      <c r="D3311" s="16"/>
      <c r="E3311" s="281"/>
      <c r="F3311" s="16"/>
      <c r="G3311" s="16"/>
      <c r="H3311" s="281"/>
      <c r="I3311" s="16"/>
      <c r="J3311" s="16"/>
      <c r="K3311" s="281"/>
      <c r="L3311" s="16"/>
      <c r="M3311" s="16"/>
      <c r="N3311" s="292"/>
      <c r="O3311" s="288"/>
    </row>
    <row r="3312" spans="1:15" ht="12.75">
      <c r="A3312" s="285" t="s">
        <v>553</v>
      </c>
      <c r="B3312" s="157"/>
      <c r="C3312" s="157"/>
      <c r="D3312" s="157"/>
      <c r="E3312" s="286">
        <f>SUM(E3302:E3310)</f>
        <v>6.991999999999999</v>
      </c>
      <c r="F3312" s="157"/>
      <c r="G3312" s="157"/>
      <c r="H3312" s="286">
        <f>SUM(H3302:H3310)</f>
        <v>7.1499999999999995</v>
      </c>
      <c r="I3312" s="157"/>
      <c r="J3312" s="157"/>
      <c r="K3312" s="286">
        <f>SUM(K3302:K3310)</f>
        <v>6.7749999999999995</v>
      </c>
      <c r="L3312" s="157"/>
      <c r="M3312" s="157"/>
      <c r="N3312" s="286">
        <f>SUM(N3302:N3310)</f>
        <v>7.433999999999999</v>
      </c>
      <c r="O3312" s="288">
        <f>SUM(E3312,H3312,K3312,N3312)</f>
        <v>28.351</v>
      </c>
    </row>
    <row r="3313" spans="1:15" ht="12.75">
      <c r="A3313" s="285"/>
      <c r="B3313" s="157"/>
      <c r="C3313" s="157"/>
      <c r="D3313" s="157"/>
      <c r="E3313" s="285"/>
      <c r="F3313" s="157"/>
      <c r="G3313" s="157"/>
      <c r="H3313" s="285"/>
      <c r="I3313" s="157"/>
      <c r="J3313" s="157"/>
      <c r="K3313" s="285"/>
      <c r="L3313" s="157"/>
      <c r="M3313" s="157"/>
      <c r="N3313" s="285"/>
      <c r="O3313" s="294"/>
    </row>
    <row r="3314" spans="1:15" ht="12.75">
      <c r="A3314" s="296" t="s">
        <v>59</v>
      </c>
      <c r="B3314" s="167" t="s">
        <v>169</v>
      </c>
      <c r="C3314" s="297">
        <v>450</v>
      </c>
      <c r="D3314" s="297">
        <v>40</v>
      </c>
      <c r="E3314" s="292">
        <f>(C3314*D3314)/1000</f>
        <v>18</v>
      </c>
      <c r="F3314" s="297">
        <v>450</v>
      </c>
      <c r="G3314" s="297">
        <v>40</v>
      </c>
      <c r="H3314" s="292">
        <f>(F3314*G3314)/1000</f>
        <v>18</v>
      </c>
      <c r="I3314" s="297">
        <v>450</v>
      </c>
      <c r="J3314" s="297">
        <v>40</v>
      </c>
      <c r="K3314" s="292">
        <f>(I3314*J3314)/1000</f>
        <v>18</v>
      </c>
      <c r="L3314" s="298">
        <v>450</v>
      </c>
      <c r="M3314" s="299">
        <v>40</v>
      </c>
      <c r="N3314" s="292">
        <f>(L3314*M3314)/1000</f>
        <v>18</v>
      </c>
      <c r="O3314" s="288">
        <f>SUM(E3314,H3314,K3314,N3314)</f>
        <v>72</v>
      </c>
    </row>
    <row r="3315" spans="1:15" ht="12.75">
      <c r="A3315" s="296"/>
      <c r="B3315" s="167"/>
      <c r="C3315" s="52"/>
      <c r="D3315" s="52"/>
      <c r="E3315" s="281"/>
      <c r="F3315" s="52"/>
      <c r="G3315" s="52"/>
      <c r="H3315" s="281"/>
      <c r="I3315" s="52"/>
      <c r="J3315" s="52"/>
      <c r="K3315" s="281"/>
      <c r="L3315" s="155"/>
      <c r="M3315" s="155"/>
      <c r="N3315" s="300"/>
      <c r="O3315" s="301"/>
    </row>
    <row r="3316" spans="1:15" ht="21">
      <c r="A3316" s="167" t="s">
        <v>60</v>
      </c>
      <c r="B3316" s="167"/>
      <c r="C3316" s="52"/>
      <c r="D3316" s="52"/>
      <c r="E3316" s="302">
        <v>0.5</v>
      </c>
      <c r="F3316" s="303"/>
      <c r="G3316" s="303"/>
      <c r="H3316" s="302">
        <v>0.5</v>
      </c>
      <c r="I3316" s="303"/>
      <c r="J3316" s="303"/>
      <c r="K3316" s="302">
        <v>0.5</v>
      </c>
      <c r="L3316" s="304"/>
      <c r="M3316" s="304"/>
      <c r="N3316" s="304">
        <v>0.5</v>
      </c>
      <c r="O3316" s="305">
        <f>SUM(E3316,H3316,K3316,N3316)</f>
        <v>2</v>
      </c>
    </row>
    <row r="3317" spans="1:15" ht="12.75">
      <c r="A3317" s="362" t="s">
        <v>61</v>
      </c>
      <c r="B3317" s="363"/>
      <c r="C3317" s="363"/>
      <c r="D3317" s="364"/>
      <c r="E3317" s="158"/>
      <c r="F3317" s="158"/>
      <c r="G3317" s="158"/>
      <c r="H3317" s="158"/>
      <c r="I3317" s="158"/>
      <c r="J3317" s="158"/>
      <c r="K3317" s="158"/>
      <c r="L3317" s="158"/>
      <c r="M3317" s="158"/>
      <c r="N3317" s="158"/>
      <c r="O3317" s="158"/>
    </row>
    <row r="3318" spans="1:15" ht="22.5">
      <c r="A3318" s="52" t="s">
        <v>62</v>
      </c>
      <c r="B3318" s="167" t="s">
        <v>63</v>
      </c>
      <c r="C3318" s="297">
        <v>13.37</v>
      </c>
      <c r="D3318" s="297">
        <v>4.38</v>
      </c>
      <c r="E3318" s="302">
        <f>C3318*D3318</f>
        <v>58.560599999999994</v>
      </c>
      <c r="F3318" s="297">
        <v>8.91</v>
      </c>
      <c r="G3318" s="297">
        <v>4.38</v>
      </c>
      <c r="H3318" s="302">
        <f>F3318*G3318</f>
        <v>39.0258</v>
      </c>
      <c r="I3318" s="297">
        <v>5.35</v>
      </c>
      <c r="J3318" s="297">
        <v>4.39</v>
      </c>
      <c r="K3318" s="302">
        <f>I3318*J3318</f>
        <v>23.486499999999996</v>
      </c>
      <c r="L3318" s="307">
        <v>16.93</v>
      </c>
      <c r="M3318" s="303">
        <v>4.37</v>
      </c>
      <c r="N3318" s="302">
        <f>L3318*M3318</f>
        <v>73.9841</v>
      </c>
      <c r="O3318" s="308">
        <f>E3318+H3318+K3318+N3318</f>
        <v>195.057</v>
      </c>
    </row>
    <row r="3319" spans="1:15" ht="22.5">
      <c r="A3319" s="52" t="s">
        <v>64</v>
      </c>
      <c r="B3319" s="167" t="s">
        <v>65</v>
      </c>
      <c r="C3319" s="297">
        <v>63.4</v>
      </c>
      <c r="D3319" s="297">
        <v>2.222</v>
      </c>
      <c r="E3319" s="302">
        <f>C3319*D3319</f>
        <v>140.8748</v>
      </c>
      <c r="F3319" s="297">
        <v>11.96</v>
      </c>
      <c r="G3319" s="297">
        <v>2.222</v>
      </c>
      <c r="H3319" s="302">
        <f>F3319*G3319</f>
        <v>26.575120000000002</v>
      </c>
      <c r="I3319" s="297"/>
      <c r="J3319" s="297"/>
      <c r="K3319" s="302">
        <f>I3319*J3319</f>
        <v>0</v>
      </c>
      <c r="L3319" s="307">
        <v>52.51</v>
      </c>
      <c r="M3319" s="303">
        <v>2.222</v>
      </c>
      <c r="N3319" s="302">
        <f>L3319*M3319</f>
        <v>116.67721999999999</v>
      </c>
      <c r="O3319" s="308">
        <f>E3319+H3319+K3319+N3319</f>
        <v>284.12714</v>
      </c>
    </row>
    <row r="3320" spans="1:15" ht="45">
      <c r="A3320" s="52" t="s">
        <v>66</v>
      </c>
      <c r="B3320" s="167" t="s">
        <v>65</v>
      </c>
      <c r="C3320" s="297"/>
      <c r="D3320" s="297">
        <v>2.22</v>
      </c>
      <c r="E3320" s="302">
        <f>C3320*D3320</f>
        <v>0</v>
      </c>
      <c r="F3320" s="297"/>
      <c r="G3320" s="297">
        <v>2.22</v>
      </c>
      <c r="H3320" s="302">
        <f>F3320*G3320</f>
        <v>0</v>
      </c>
      <c r="I3320" s="297"/>
      <c r="J3320" s="297"/>
      <c r="K3320" s="302">
        <f>I3320*J3320</f>
        <v>0</v>
      </c>
      <c r="L3320" s="307"/>
      <c r="M3320" s="303">
        <v>2.22</v>
      </c>
      <c r="N3320" s="302">
        <f>L3320*M3320</f>
        <v>0</v>
      </c>
      <c r="O3320" s="308">
        <f>E3320+H3320+K3320+N3320</f>
        <v>0</v>
      </c>
    </row>
    <row r="3321" spans="1:15" ht="22.5">
      <c r="A3321" s="52" t="s">
        <v>67</v>
      </c>
      <c r="B3321" s="167" t="s">
        <v>32</v>
      </c>
      <c r="C3321" s="297">
        <v>163.65</v>
      </c>
      <c r="D3321" s="297">
        <v>0.03</v>
      </c>
      <c r="E3321" s="302">
        <f>C3321*D3321</f>
        <v>4.9095</v>
      </c>
      <c r="F3321" s="297">
        <v>163.65</v>
      </c>
      <c r="G3321" s="297">
        <v>0.03</v>
      </c>
      <c r="H3321" s="302">
        <f>F3321*G3321</f>
        <v>4.9095</v>
      </c>
      <c r="I3321" s="297">
        <v>163.65</v>
      </c>
      <c r="J3321" s="297">
        <v>0.03</v>
      </c>
      <c r="K3321" s="302">
        <f>I3321*J3321</f>
        <v>4.9095</v>
      </c>
      <c r="L3321" s="297">
        <v>163.65</v>
      </c>
      <c r="M3321" s="297">
        <v>0.029</v>
      </c>
      <c r="N3321" s="302">
        <f>L3321*M3321</f>
        <v>4.745850000000001</v>
      </c>
      <c r="O3321" s="308">
        <f>E3321+H3321+K3321+N3321</f>
        <v>19.47435</v>
      </c>
    </row>
    <row r="3322" spans="1:15" ht="22.5">
      <c r="A3322" s="52" t="s">
        <v>68</v>
      </c>
      <c r="B3322" s="167" t="s">
        <v>32</v>
      </c>
      <c r="C3322" s="297">
        <v>163.65</v>
      </c>
      <c r="D3322" s="297">
        <v>0.0175</v>
      </c>
      <c r="E3322" s="302">
        <f>C3322*D3322</f>
        <v>2.863875</v>
      </c>
      <c r="F3322" s="297">
        <v>163.65</v>
      </c>
      <c r="G3322" s="297">
        <v>0.0173</v>
      </c>
      <c r="H3322" s="302">
        <f>F3322*G3322</f>
        <v>2.831145</v>
      </c>
      <c r="I3322" s="297">
        <v>163.65</v>
      </c>
      <c r="J3322" s="297">
        <v>0.0172</v>
      </c>
      <c r="K3322" s="302">
        <f>I3322*J3322</f>
        <v>2.8147800000000003</v>
      </c>
      <c r="L3322" s="303">
        <v>163.65</v>
      </c>
      <c r="M3322" s="303">
        <v>0.017</v>
      </c>
      <c r="N3322" s="302">
        <f>L3322*M3322</f>
        <v>2.7820500000000004</v>
      </c>
      <c r="O3322" s="308">
        <f>E3322+H3322+K3322+N3322</f>
        <v>11.29185</v>
      </c>
    </row>
    <row r="3323" spans="1:15" ht="52.5">
      <c r="A3323" s="291" t="s">
        <v>69</v>
      </c>
      <c r="B3323" s="309" t="s">
        <v>1</v>
      </c>
      <c r="C3323" s="157"/>
      <c r="D3323" s="157"/>
      <c r="E3323" s="286">
        <f>E3318+E3319+E3320+E3321+E3322</f>
        <v>207.208775</v>
      </c>
      <c r="F3323" s="286"/>
      <c r="G3323" s="286"/>
      <c r="H3323" s="286">
        <f>H3318+H3319+H3320+H3321+H3322</f>
        <v>73.341565</v>
      </c>
      <c r="I3323" s="286"/>
      <c r="J3323" s="286"/>
      <c r="K3323" s="286">
        <f>K3318+K3319+K3320+K3321+K3322</f>
        <v>31.210779999999996</v>
      </c>
      <c r="L3323" s="286"/>
      <c r="M3323" s="286"/>
      <c r="N3323" s="286">
        <f>N3318+N3319+N3320+N3321+N3322</f>
        <v>198.18921999999998</v>
      </c>
      <c r="O3323" s="286">
        <f>O3318+O3319+O3320+O3321+O3322</f>
        <v>509.95034</v>
      </c>
    </row>
    <row r="3324" spans="1:15" ht="12.75">
      <c r="A3324" s="352" t="s">
        <v>554</v>
      </c>
      <c r="B3324" s="365"/>
      <c r="C3324" s="365"/>
      <c r="D3324" s="365"/>
      <c r="E3324" s="365"/>
      <c r="F3324" s="365"/>
      <c r="G3324" s="365"/>
      <c r="H3324" s="365"/>
      <c r="I3324" s="365"/>
      <c r="J3324" s="365"/>
      <c r="K3324" s="365"/>
      <c r="L3324" s="365"/>
      <c r="M3324" s="365"/>
      <c r="N3324" s="365"/>
      <c r="O3324" s="366"/>
    </row>
    <row r="3325" spans="1:15" ht="12.75">
      <c r="A3325" s="167" t="s">
        <v>70</v>
      </c>
      <c r="B3325" s="167" t="s">
        <v>32</v>
      </c>
      <c r="C3325" s="297"/>
      <c r="D3325" s="297"/>
      <c r="E3325" s="302">
        <f>C3325*D3325</f>
        <v>0</v>
      </c>
      <c r="F3325" s="297"/>
      <c r="G3325" s="297"/>
      <c r="H3325" s="302">
        <f>F3325*G3325</f>
        <v>0</v>
      </c>
      <c r="I3325" s="297"/>
      <c r="J3325" s="297"/>
      <c r="K3325" s="302">
        <f>I3325*J3325</f>
        <v>0</v>
      </c>
      <c r="L3325" s="307"/>
      <c r="M3325" s="303"/>
      <c r="N3325" s="302">
        <f>L3325*M3325</f>
        <v>0</v>
      </c>
      <c r="O3325" s="308">
        <f>E3325+H3325+K3325+N3325</f>
        <v>0</v>
      </c>
    </row>
    <row r="3326" spans="1:15" ht="12.75">
      <c r="A3326" s="167" t="s">
        <v>71</v>
      </c>
      <c r="B3326" s="167" t="s">
        <v>141</v>
      </c>
      <c r="C3326" s="297"/>
      <c r="D3326" s="297"/>
      <c r="E3326" s="302">
        <f>C3326*D3326</f>
        <v>0</v>
      </c>
      <c r="F3326" s="297"/>
      <c r="G3326" s="297"/>
      <c r="H3326" s="302">
        <f>F3326*G3326</f>
        <v>0</v>
      </c>
      <c r="I3326" s="297"/>
      <c r="J3326" s="297"/>
      <c r="K3326" s="302">
        <f>I3326*J3326</f>
        <v>0</v>
      </c>
      <c r="L3326" s="307"/>
      <c r="M3326" s="303"/>
      <c r="N3326" s="302">
        <f>L3326*M3326</f>
        <v>0</v>
      </c>
      <c r="O3326" s="308">
        <f>E3326+H3326+K3326+N3326</f>
        <v>0</v>
      </c>
    </row>
    <row r="3327" spans="1:15" ht="12.75">
      <c r="A3327" s="167"/>
      <c r="B3327" s="167" t="s">
        <v>169</v>
      </c>
      <c r="C3327" s="297"/>
      <c r="D3327" s="297"/>
      <c r="E3327" s="302"/>
      <c r="F3327" s="297"/>
      <c r="G3327" s="297"/>
      <c r="H3327" s="302"/>
      <c r="I3327" s="297"/>
      <c r="J3327" s="297"/>
      <c r="K3327" s="302"/>
      <c r="L3327" s="307"/>
      <c r="M3327" s="307"/>
      <c r="N3327" s="302"/>
      <c r="O3327" s="308"/>
    </row>
    <row r="3328" spans="1:15" ht="21">
      <c r="A3328" s="167" t="s">
        <v>619</v>
      </c>
      <c r="B3328" s="167"/>
      <c r="C3328" s="297"/>
      <c r="D3328" s="297"/>
      <c r="E3328" s="302">
        <f>SUM(E3325:E3327)</f>
        <v>0</v>
      </c>
      <c r="F3328" s="297"/>
      <c r="G3328" s="297"/>
      <c r="H3328" s="302">
        <f>SUM(H3325:H3327)</f>
        <v>0</v>
      </c>
      <c r="I3328" s="297"/>
      <c r="J3328" s="297"/>
      <c r="K3328" s="302">
        <f>SUM(K3325:K3327)</f>
        <v>0</v>
      </c>
      <c r="L3328" s="307"/>
      <c r="M3328" s="307"/>
      <c r="N3328" s="302">
        <f>SUM(N3325:N3327)</f>
        <v>0</v>
      </c>
      <c r="O3328" s="308">
        <f>SUM(O3325:O3327)</f>
        <v>0</v>
      </c>
    </row>
    <row r="3329" spans="1:15" ht="12.75">
      <c r="A3329" s="167"/>
      <c r="B3329" s="167"/>
      <c r="C3329" s="167"/>
      <c r="D3329" s="167"/>
      <c r="E3329" s="310"/>
      <c r="F3329" s="167"/>
      <c r="G3329" s="167"/>
      <c r="H3329" s="167"/>
      <c r="I3329" s="167"/>
      <c r="J3329" s="167"/>
      <c r="K3329" s="310"/>
      <c r="L3329" s="310"/>
      <c r="M3329" s="310"/>
      <c r="N3329" s="310"/>
      <c r="O3329" s="311"/>
    </row>
    <row r="3330" spans="1:15" ht="12.75">
      <c r="A3330" s="167" t="s">
        <v>650</v>
      </c>
      <c r="B3330" s="167" t="s">
        <v>561</v>
      </c>
      <c r="C3330" s="52"/>
      <c r="D3330" s="52"/>
      <c r="E3330" s="302">
        <v>22</v>
      </c>
      <c r="F3330" s="160"/>
      <c r="G3330" s="160"/>
      <c r="H3330" s="168"/>
      <c r="I3330" s="160"/>
      <c r="J3330" s="160"/>
      <c r="K3330" s="168"/>
      <c r="L3330" s="160"/>
      <c r="M3330" s="160"/>
      <c r="N3330" s="168"/>
      <c r="O3330" s="308">
        <f>E3330+H3330+K3330+N3330</f>
        <v>22</v>
      </c>
    </row>
    <row r="3331" spans="1:15" ht="12.75">
      <c r="A3331" s="167"/>
      <c r="B3331" s="167"/>
      <c r="C3331" s="52"/>
      <c r="D3331" s="52"/>
      <c r="E3331" s="302"/>
      <c r="F3331" s="52"/>
      <c r="G3331" s="52"/>
      <c r="H3331" s="52"/>
      <c r="I3331" s="52"/>
      <c r="J3331" s="52"/>
      <c r="K3331" s="52"/>
      <c r="L3331" s="52"/>
      <c r="M3331" s="52"/>
      <c r="N3331" s="52"/>
      <c r="O3331" s="316"/>
    </row>
    <row r="3332" spans="1:15" ht="21">
      <c r="A3332" s="167" t="s">
        <v>562</v>
      </c>
      <c r="B3332" s="167"/>
      <c r="C3332" s="167"/>
      <c r="D3332" s="167"/>
      <c r="E3332" s="310"/>
      <c r="F3332" s="167"/>
      <c r="G3332" s="167"/>
      <c r="H3332" s="310"/>
      <c r="I3332" s="167"/>
      <c r="J3332" s="167"/>
      <c r="K3332" s="310"/>
      <c r="L3332" s="310"/>
      <c r="M3332" s="310"/>
      <c r="N3332" s="310"/>
      <c r="O3332" s="157"/>
    </row>
    <row r="3333" spans="1:15" ht="12.75">
      <c r="A3333" s="52" t="s">
        <v>563</v>
      </c>
      <c r="B3333" s="167" t="s">
        <v>333</v>
      </c>
      <c r="C3333" s="297"/>
      <c r="D3333" s="297"/>
      <c r="E3333" s="292">
        <f aca="true" t="shared" si="429" ref="E3333:E3338">(C3333*D3333)/1000</f>
        <v>0</v>
      </c>
      <c r="F3333" s="297"/>
      <c r="G3333" s="297"/>
      <c r="H3333" s="292">
        <f aca="true" t="shared" si="430" ref="H3333:H3338">(F3333*G3333)/1000</f>
        <v>0</v>
      </c>
      <c r="I3333" s="297">
        <v>30</v>
      </c>
      <c r="J3333" s="297">
        <v>80</v>
      </c>
      <c r="K3333" s="292">
        <f aca="true" t="shared" si="431" ref="K3333:K3338">(I3333*J3333)/1000</f>
        <v>2.4</v>
      </c>
      <c r="L3333" s="298"/>
      <c r="M3333" s="298"/>
      <c r="N3333" s="292">
        <f aca="true" t="shared" si="432" ref="N3333:N3338">(L3333*M3333)/1000</f>
        <v>0</v>
      </c>
      <c r="O3333" s="308">
        <f aca="true" t="shared" si="433" ref="O3333:O3339">E3333+H3333+K3333+N3333</f>
        <v>2.4</v>
      </c>
    </row>
    <row r="3334" spans="1:15" ht="12.75">
      <c r="A3334" s="52" t="s">
        <v>565</v>
      </c>
      <c r="B3334" s="167" t="s">
        <v>333</v>
      </c>
      <c r="C3334" s="297">
        <v>2</v>
      </c>
      <c r="D3334" s="297">
        <v>100</v>
      </c>
      <c r="E3334" s="292">
        <f t="shared" si="429"/>
        <v>0.2</v>
      </c>
      <c r="F3334" s="297"/>
      <c r="G3334" s="297"/>
      <c r="H3334" s="292">
        <f t="shared" si="430"/>
        <v>0</v>
      </c>
      <c r="I3334" s="297"/>
      <c r="J3334" s="297"/>
      <c r="K3334" s="292">
        <f t="shared" si="431"/>
        <v>0</v>
      </c>
      <c r="L3334" s="298"/>
      <c r="M3334" s="298"/>
      <c r="N3334" s="292">
        <f t="shared" si="432"/>
        <v>0</v>
      </c>
      <c r="O3334" s="308">
        <f t="shared" si="433"/>
        <v>0.2</v>
      </c>
    </row>
    <row r="3335" spans="1:15" ht="12.75">
      <c r="A3335" s="52" t="s">
        <v>566</v>
      </c>
      <c r="B3335" s="167" t="s">
        <v>365</v>
      </c>
      <c r="C3335" s="297"/>
      <c r="D3335" s="297"/>
      <c r="E3335" s="292">
        <f t="shared" si="429"/>
        <v>0</v>
      </c>
      <c r="F3335" s="297"/>
      <c r="G3335" s="297"/>
      <c r="H3335" s="292">
        <f t="shared" si="430"/>
        <v>0</v>
      </c>
      <c r="I3335" s="297"/>
      <c r="J3335" s="297"/>
      <c r="K3335" s="292">
        <f t="shared" si="431"/>
        <v>0</v>
      </c>
      <c r="L3335" s="298"/>
      <c r="M3335" s="298"/>
      <c r="N3335" s="292">
        <f t="shared" si="432"/>
        <v>0</v>
      </c>
      <c r="O3335" s="308">
        <f t="shared" si="433"/>
        <v>0</v>
      </c>
    </row>
    <row r="3336" spans="1:15" ht="12.75">
      <c r="A3336" s="52" t="s">
        <v>567</v>
      </c>
      <c r="B3336" s="167" t="s">
        <v>333</v>
      </c>
      <c r="C3336" s="297"/>
      <c r="D3336" s="297"/>
      <c r="E3336" s="292">
        <f t="shared" si="429"/>
        <v>0</v>
      </c>
      <c r="F3336" s="297">
        <v>150</v>
      </c>
      <c r="G3336" s="297">
        <v>5</v>
      </c>
      <c r="H3336" s="292">
        <f t="shared" si="430"/>
        <v>0.75</v>
      </c>
      <c r="I3336" s="297"/>
      <c r="J3336" s="297"/>
      <c r="K3336" s="292">
        <f t="shared" si="431"/>
        <v>0</v>
      </c>
      <c r="L3336" s="298"/>
      <c r="M3336" s="298"/>
      <c r="N3336" s="292">
        <f t="shared" si="432"/>
        <v>0</v>
      </c>
      <c r="O3336" s="308">
        <f t="shared" si="433"/>
        <v>0.75</v>
      </c>
    </row>
    <row r="3337" spans="1:15" ht="22.5">
      <c r="A3337" s="52" t="s">
        <v>194</v>
      </c>
      <c r="B3337" s="167" t="s">
        <v>193</v>
      </c>
      <c r="C3337" s="297"/>
      <c r="D3337" s="297"/>
      <c r="E3337" s="292">
        <f t="shared" si="429"/>
        <v>0</v>
      </c>
      <c r="F3337" s="297">
        <v>3</v>
      </c>
      <c r="G3337" s="297">
        <v>500</v>
      </c>
      <c r="H3337" s="292">
        <f t="shared" si="430"/>
        <v>1.5</v>
      </c>
      <c r="I3337" s="297"/>
      <c r="J3337" s="297"/>
      <c r="K3337" s="292">
        <f t="shared" si="431"/>
        <v>0</v>
      </c>
      <c r="L3337" s="298"/>
      <c r="M3337" s="298"/>
      <c r="N3337" s="292">
        <f t="shared" si="432"/>
        <v>0</v>
      </c>
      <c r="O3337" s="308">
        <f t="shared" si="433"/>
        <v>1.5</v>
      </c>
    </row>
    <row r="3338" spans="1:15" ht="12.75">
      <c r="A3338" s="52" t="s">
        <v>192</v>
      </c>
      <c r="B3338" s="167" t="s">
        <v>193</v>
      </c>
      <c r="C3338" s="297"/>
      <c r="D3338" s="297"/>
      <c r="E3338" s="292">
        <f t="shared" si="429"/>
        <v>0</v>
      </c>
      <c r="F3338" s="297">
        <v>100</v>
      </c>
      <c r="G3338" s="297">
        <v>450</v>
      </c>
      <c r="H3338" s="292">
        <f t="shared" si="430"/>
        <v>45</v>
      </c>
      <c r="I3338" s="297"/>
      <c r="J3338" s="297"/>
      <c r="K3338" s="292">
        <f t="shared" si="431"/>
        <v>0</v>
      </c>
      <c r="L3338" s="298"/>
      <c r="M3338" s="298"/>
      <c r="N3338" s="292">
        <f t="shared" si="432"/>
        <v>0</v>
      </c>
      <c r="O3338" s="308">
        <f t="shared" si="433"/>
        <v>45</v>
      </c>
    </row>
    <row r="3339" spans="1:15" ht="33.75">
      <c r="A3339" s="143" t="s">
        <v>569</v>
      </c>
      <c r="B3339" s="167" t="s">
        <v>561</v>
      </c>
      <c r="C3339" s="167"/>
      <c r="D3339" s="167"/>
      <c r="E3339" s="312">
        <v>1</v>
      </c>
      <c r="F3339" s="313"/>
      <c r="G3339" s="313"/>
      <c r="H3339" s="312">
        <v>5</v>
      </c>
      <c r="I3339" s="313"/>
      <c r="J3339" s="313"/>
      <c r="K3339" s="312">
        <v>5</v>
      </c>
      <c r="L3339" s="312"/>
      <c r="M3339" s="312"/>
      <c r="N3339" s="312">
        <v>5</v>
      </c>
      <c r="O3339" s="308">
        <f t="shared" si="433"/>
        <v>16</v>
      </c>
    </row>
    <row r="3340" spans="1:15" ht="32.25">
      <c r="A3340" s="314" t="s">
        <v>78</v>
      </c>
      <c r="B3340" s="309" t="s">
        <v>1</v>
      </c>
      <c r="C3340" s="309"/>
      <c r="D3340" s="309"/>
      <c r="E3340" s="315">
        <f>SUM(E3333:E3339)</f>
        <v>1.2</v>
      </c>
      <c r="F3340" s="315"/>
      <c r="G3340" s="315"/>
      <c r="H3340" s="315">
        <f>SUM(H3333:H3339)</f>
        <v>52.25</v>
      </c>
      <c r="I3340" s="315"/>
      <c r="J3340" s="315"/>
      <c r="K3340" s="315">
        <f>SUM(K3333:K3339)</f>
        <v>7.4</v>
      </c>
      <c r="L3340" s="315"/>
      <c r="M3340" s="315"/>
      <c r="N3340" s="315">
        <f>SUM(N3333:N3339)</f>
        <v>5</v>
      </c>
      <c r="O3340" s="315">
        <f>SUM(O3333:O3339)</f>
        <v>65.85</v>
      </c>
    </row>
    <row r="3341" spans="1:15" ht="21">
      <c r="A3341" s="1" t="s">
        <v>79</v>
      </c>
      <c r="B3341" s="167"/>
      <c r="C3341" s="158"/>
      <c r="D3341" s="158"/>
      <c r="E3341" s="158"/>
      <c r="F3341" s="158"/>
      <c r="G3341" s="158"/>
      <c r="H3341" s="158"/>
      <c r="I3341" s="158"/>
      <c r="J3341" s="158"/>
      <c r="K3341" s="158"/>
      <c r="L3341" s="158"/>
      <c r="M3341" s="158"/>
      <c r="N3341" s="158"/>
      <c r="O3341" s="157"/>
    </row>
    <row r="3342" spans="1:15" ht="12.75">
      <c r="A3342" s="143" t="s">
        <v>629</v>
      </c>
      <c r="B3342" s="167" t="s">
        <v>561</v>
      </c>
      <c r="C3342" s="158"/>
      <c r="D3342" s="158"/>
      <c r="E3342" s="316">
        <v>9</v>
      </c>
      <c r="F3342" s="158"/>
      <c r="G3342" s="158"/>
      <c r="H3342" s="316">
        <v>7</v>
      </c>
      <c r="I3342" s="316"/>
      <c r="J3342" s="316"/>
      <c r="K3342" s="316"/>
      <c r="L3342" s="158"/>
      <c r="M3342" s="158"/>
      <c r="N3342" s="316"/>
      <c r="O3342" s="308">
        <f>E3342+H3342+K3342+N3342</f>
        <v>16</v>
      </c>
    </row>
    <row r="3343" spans="1:15" ht="12.75">
      <c r="A3343" s="52"/>
      <c r="B3343" s="52"/>
      <c r="C3343" s="52"/>
      <c r="D3343" s="52"/>
      <c r="E3343" s="52"/>
      <c r="F3343" s="52"/>
      <c r="G3343" s="52"/>
      <c r="H3343" s="52"/>
      <c r="I3343" s="52"/>
      <c r="J3343" s="52"/>
      <c r="K3343" s="319"/>
      <c r="L3343" s="319"/>
      <c r="M3343" s="319"/>
      <c r="N3343" s="335"/>
      <c r="O3343" s="308">
        <f>E3343+H3343+K3343+N3343</f>
        <v>0</v>
      </c>
    </row>
    <row r="3344" spans="1:15" ht="31.5">
      <c r="A3344" s="1" t="s">
        <v>176</v>
      </c>
      <c r="B3344" s="317" t="s">
        <v>1</v>
      </c>
      <c r="C3344" s="158"/>
      <c r="D3344" s="158"/>
      <c r="E3344" s="286">
        <f>SUM(E3342:E3343)</f>
        <v>9</v>
      </c>
      <c r="F3344" s="104"/>
      <c r="G3344" s="104"/>
      <c r="H3344" s="286">
        <f>SUM(H3342:H3343)</f>
        <v>7</v>
      </c>
      <c r="I3344" s="104"/>
      <c r="J3344" s="104"/>
      <c r="K3344" s="286">
        <f>SUM(K3342:K3343)</f>
        <v>0</v>
      </c>
      <c r="L3344" s="318"/>
      <c r="M3344" s="318"/>
      <c r="N3344" s="286">
        <f>SUM(N3342:N3343)</f>
        <v>0</v>
      </c>
      <c r="O3344" s="315">
        <f>SUM(O3342:O3343)</f>
        <v>16</v>
      </c>
    </row>
    <row r="3345" spans="1:15" ht="12.75">
      <c r="A3345" s="352" t="s">
        <v>80</v>
      </c>
      <c r="B3345" s="363"/>
      <c r="C3345" s="363"/>
      <c r="D3345" s="363"/>
      <c r="E3345" s="364"/>
      <c r="F3345" s="158"/>
      <c r="G3345" s="158"/>
      <c r="H3345" s="158"/>
      <c r="I3345" s="158"/>
      <c r="J3345" s="158"/>
      <c r="K3345" s="158"/>
      <c r="L3345" s="158"/>
      <c r="M3345" s="158"/>
      <c r="N3345" s="158"/>
      <c r="O3345" s="158"/>
    </row>
    <row r="3346" spans="1:15" ht="12.75">
      <c r="A3346" s="319" t="s">
        <v>2</v>
      </c>
      <c r="B3346" s="280" t="s">
        <v>572</v>
      </c>
      <c r="C3346" s="306">
        <v>1</v>
      </c>
      <c r="D3346" s="104">
        <v>100</v>
      </c>
      <c r="E3346" s="292">
        <f aca="true" t="shared" si="434" ref="E3346:E3351">(C3346*D3346)/1000</f>
        <v>0.1</v>
      </c>
      <c r="F3346" s="306">
        <v>1</v>
      </c>
      <c r="G3346" s="104">
        <v>100</v>
      </c>
      <c r="H3346" s="292">
        <f aca="true" t="shared" si="435" ref="H3346:H3351">(F3346*G3346)/1000</f>
        <v>0.1</v>
      </c>
      <c r="I3346" s="306">
        <v>1</v>
      </c>
      <c r="J3346" s="104">
        <v>100</v>
      </c>
      <c r="K3346" s="292">
        <f aca="true" t="shared" si="436" ref="K3346:K3351">(I3346*J3346)/1000</f>
        <v>0.1</v>
      </c>
      <c r="L3346" s="306">
        <v>1</v>
      </c>
      <c r="M3346" s="104">
        <v>100</v>
      </c>
      <c r="N3346" s="292">
        <f aca="true" t="shared" si="437" ref="N3346:N3351">(L3346*M3346)/1000</f>
        <v>0.1</v>
      </c>
      <c r="O3346" s="308">
        <f aca="true" t="shared" si="438" ref="O3346:O3379">E3346+H3346+K3346+N3346</f>
        <v>0.4</v>
      </c>
    </row>
    <row r="3347" spans="1:15" ht="12.75">
      <c r="A3347" s="319" t="s">
        <v>573</v>
      </c>
      <c r="B3347" s="280" t="s">
        <v>9</v>
      </c>
      <c r="C3347" s="306">
        <v>1</v>
      </c>
      <c r="D3347" s="104">
        <v>100</v>
      </c>
      <c r="E3347" s="292">
        <f t="shared" si="434"/>
        <v>0.1</v>
      </c>
      <c r="F3347" s="306"/>
      <c r="G3347" s="104"/>
      <c r="H3347" s="292">
        <f t="shared" si="435"/>
        <v>0</v>
      </c>
      <c r="I3347" s="306">
        <v>1</v>
      </c>
      <c r="J3347" s="104">
        <v>100</v>
      </c>
      <c r="K3347" s="292">
        <f t="shared" si="436"/>
        <v>0.1</v>
      </c>
      <c r="L3347" s="306"/>
      <c r="M3347" s="104"/>
      <c r="N3347" s="292">
        <f t="shared" si="437"/>
        <v>0</v>
      </c>
      <c r="O3347" s="308">
        <f t="shared" si="438"/>
        <v>0.2</v>
      </c>
    </row>
    <row r="3348" spans="1:15" ht="12.75">
      <c r="A3348" s="319" t="s">
        <v>6</v>
      </c>
      <c r="B3348" s="280" t="s">
        <v>9</v>
      </c>
      <c r="C3348" s="306">
        <v>5</v>
      </c>
      <c r="D3348" s="104">
        <v>33</v>
      </c>
      <c r="E3348" s="292">
        <f t="shared" si="434"/>
        <v>0.165</v>
      </c>
      <c r="F3348" s="306">
        <v>5</v>
      </c>
      <c r="G3348" s="104">
        <v>33</v>
      </c>
      <c r="H3348" s="292">
        <f t="shared" si="435"/>
        <v>0.165</v>
      </c>
      <c r="I3348" s="306"/>
      <c r="J3348" s="104"/>
      <c r="K3348" s="292">
        <f t="shared" si="436"/>
        <v>0</v>
      </c>
      <c r="L3348" s="306">
        <v>5</v>
      </c>
      <c r="M3348" s="104">
        <v>33</v>
      </c>
      <c r="N3348" s="292">
        <f t="shared" si="437"/>
        <v>0.165</v>
      </c>
      <c r="O3348" s="308">
        <f t="shared" si="438"/>
        <v>0.495</v>
      </c>
    </row>
    <row r="3349" spans="1:15" ht="12.75">
      <c r="A3349" s="319" t="s">
        <v>574</v>
      </c>
      <c r="B3349" s="280" t="s">
        <v>572</v>
      </c>
      <c r="C3349" s="306">
        <v>5</v>
      </c>
      <c r="D3349" s="104">
        <v>10</v>
      </c>
      <c r="E3349" s="292">
        <f t="shared" si="434"/>
        <v>0.05</v>
      </c>
      <c r="F3349" s="306">
        <v>5</v>
      </c>
      <c r="G3349" s="104">
        <v>10</v>
      </c>
      <c r="H3349" s="292">
        <f t="shared" si="435"/>
        <v>0.05</v>
      </c>
      <c r="I3349" s="306">
        <v>5</v>
      </c>
      <c r="J3349" s="104">
        <v>10</v>
      </c>
      <c r="K3349" s="292">
        <f t="shared" si="436"/>
        <v>0.05</v>
      </c>
      <c r="L3349" s="306">
        <v>5</v>
      </c>
      <c r="M3349" s="104">
        <v>10</v>
      </c>
      <c r="N3349" s="292">
        <f t="shared" si="437"/>
        <v>0.05</v>
      </c>
      <c r="O3349" s="308">
        <f t="shared" si="438"/>
        <v>0.2</v>
      </c>
    </row>
    <row r="3350" spans="1:15" ht="12.75">
      <c r="A3350" s="319" t="s">
        <v>576</v>
      </c>
      <c r="B3350" s="280" t="s">
        <v>577</v>
      </c>
      <c r="C3350" s="306">
        <v>5</v>
      </c>
      <c r="D3350" s="104">
        <v>8</v>
      </c>
      <c r="E3350" s="292">
        <f t="shared" si="434"/>
        <v>0.04</v>
      </c>
      <c r="F3350" s="306">
        <v>5</v>
      </c>
      <c r="G3350" s="104">
        <v>8</v>
      </c>
      <c r="H3350" s="292">
        <f t="shared" si="435"/>
        <v>0.04</v>
      </c>
      <c r="I3350" s="306">
        <v>5</v>
      </c>
      <c r="J3350" s="104">
        <v>8</v>
      </c>
      <c r="K3350" s="292">
        <f t="shared" si="436"/>
        <v>0.04</v>
      </c>
      <c r="L3350" s="306">
        <v>5</v>
      </c>
      <c r="M3350" s="104">
        <v>8</v>
      </c>
      <c r="N3350" s="292">
        <f t="shared" si="437"/>
        <v>0.04</v>
      </c>
      <c r="O3350" s="308">
        <f t="shared" si="438"/>
        <v>0.16</v>
      </c>
    </row>
    <row r="3351" spans="1:15" ht="22.5">
      <c r="A3351" s="319" t="s">
        <v>623</v>
      </c>
      <c r="B3351" s="280" t="s">
        <v>572</v>
      </c>
      <c r="C3351" s="306">
        <v>3</v>
      </c>
      <c r="D3351" s="104">
        <v>50</v>
      </c>
      <c r="E3351" s="292">
        <f t="shared" si="434"/>
        <v>0.15</v>
      </c>
      <c r="F3351" s="306">
        <v>3</v>
      </c>
      <c r="G3351" s="104">
        <v>50</v>
      </c>
      <c r="H3351" s="292">
        <f t="shared" si="435"/>
        <v>0.15</v>
      </c>
      <c r="I3351" s="306">
        <v>3</v>
      </c>
      <c r="J3351" s="104">
        <v>50</v>
      </c>
      <c r="K3351" s="292">
        <f t="shared" si="436"/>
        <v>0.15</v>
      </c>
      <c r="L3351" s="306">
        <v>3</v>
      </c>
      <c r="M3351" s="104">
        <v>50</v>
      </c>
      <c r="N3351" s="292">
        <f t="shared" si="437"/>
        <v>0.15</v>
      </c>
      <c r="O3351" s="308">
        <f t="shared" si="438"/>
        <v>0.6</v>
      </c>
    </row>
    <row r="3352" spans="1:15" ht="33.75">
      <c r="A3352" s="52" t="s">
        <v>580</v>
      </c>
      <c r="B3352" s="167" t="s">
        <v>581</v>
      </c>
      <c r="C3352" s="52"/>
      <c r="D3352" s="52"/>
      <c r="E3352" s="312">
        <v>0.5</v>
      </c>
      <c r="F3352" s="313"/>
      <c r="G3352" s="313"/>
      <c r="H3352" s="312">
        <v>0.5</v>
      </c>
      <c r="I3352" s="313"/>
      <c r="J3352" s="313"/>
      <c r="K3352" s="312">
        <v>0.5</v>
      </c>
      <c r="L3352" s="313"/>
      <c r="M3352" s="313"/>
      <c r="N3352" s="312">
        <v>0.5</v>
      </c>
      <c r="O3352" s="308">
        <f t="shared" si="438"/>
        <v>2</v>
      </c>
    </row>
    <row r="3353" spans="1:15" ht="31.5">
      <c r="A3353" s="1" t="s">
        <v>0</v>
      </c>
      <c r="B3353" s="167" t="s">
        <v>1</v>
      </c>
      <c r="C3353" s="157"/>
      <c r="D3353" s="157"/>
      <c r="E3353" s="286">
        <f>SUM(E3346:E3352)</f>
        <v>1.105</v>
      </c>
      <c r="F3353" s="157"/>
      <c r="G3353" s="157"/>
      <c r="H3353" s="286">
        <f>SUM(H3346:H3352)</f>
        <v>1.005</v>
      </c>
      <c r="I3353" s="157"/>
      <c r="J3353" s="157"/>
      <c r="K3353" s="286">
        <f>SUM(K3346:K3352)</f>
        <v>0.94</v>
      </c>
      <c r="L3353" s="311"/>
      <c r="M3353" s="311"/>
      <c r="N3353" s="286">
        <f>SUM(N3346:N3352)</f>
        <v>1.005</v>
      </c>
      <c r="O3353" s="308">
        <f t="shared" si="438"/>
        <v>4.055</v>
      </c>
    </row>
    <row r="3354" spans="1:15" ht="21">
      <c r="A3354" s="1" t="s">
        <v>7</v>
      </c>
      <c r="B3354" s="6"/>
      <c r="C3354" s="154"/>
      <c r="D3354" s="154"/>
      <c r="E3354" s="154"/>
      <c r="F3354" s="154"/>
      <c r="G3354" s="154"/>
      <c r="H3354" s="154"/>
      <c r="I3354" s="154"/>
      <c r="J3354" s="154"/>
      <c r="K3354" s="154"/>
      <c r="L3354" s="154"/>
      <c r="M3354" s="154"/>
      <c r="N3354" s="154"/>
      <c r="O3354" s="308">
        <f t="shared" si="438"/>
        <v>0</v>
      </c>
    </row>
    <row r="3355" spans="1:15" ht="12.75">
      <c r="A3355" s="16" t="s">
        <v>8</v>
      </c>
      <c r="B3355" s="280" t="s">
        <v>9</v>
      </c>
      <c r="C3355" s="320">
        <v>6</v>
      </c>
      <c r="D3355" s="320">
        <v>60</v>
      </c>
      <c r="E3355" s="292">
        <f aca="true" t="shared" si="439" ref="E3355:E3378">(C3355*D3355)/1000</f>
        <v>0.36</v>
      </c>
      <c r="F3355" s="320">
        <v>6</v>
      </c>
      <c r="G3355" s="320">
        <v>60</v>
      </c>
      <c r="H3355" s="292">
        <f aca="true" t="shared" si="440" ref="H3355:H3378">(F3355*G3355)/1000</f>
        <v>0.36</v>
      </c>
      <c r="I3355" s="320">
        <v>6</v>
      </c>
      <c r="J3355" s="320">
        <v>60</v>
      </c>
      <c r="K3355" s="292">
        <f aca="true" t="shared" si="441" ref="K3355:K3378">(I3355*J3355)/1000</f>
        <v>0.36</v>
      </c>
      <c r="L3355" s="320">
        <v>6</v>
      </c>
      <c r="M3355" s="320">
        <v>60</v>
      </c>
      <c r="N3355" s="292">
        <f aca="true" t="shared" si="442" ref="N3355:N3378">(L3355*M3355)/1000</f>
        <v>0.36</v>
      </c>
      <c r="O3355" s="308">
        <f t="shared" si="438"/>
        <v>1.44</v>
      </c>
    </row>
    <row r="3356" spans="1:15" ht="12.75">
      <c r="A3356" s="321" t="s">
        <v>10</v>
      </c>
      <c r="B3356" s="280" t="s">
        <v>9</v>
      </c>
      <c r="C3356" s="320">
        <v>2</v>
      </c>
      <c r="D3356" s="320">
        <v>15</v>
      </c>
      <c r="E3356" s="292">
        <f t="shared" si="439"/>
        <v>0.03</v>
      </c>
      <c r="F3356" s="320">
        <v>3</v>
      </c>
      <c r="G3356" s="320">
        <v>15</v>
      </c>
      <c r="H3356" s="292">
        <f t="shared" si="440"/>
        <v>0.045</v>
      </c>
      <c r="I3356" s="320">
        <v>3</v>
      </c>
      <c r="J3356" s="320">
        <v>15</v>
      </c>
      <c r="K3356" s="292">
        <f t="shared" si="441"/>
        <v>0.045</v>
      </c>
      <c r="L3356" s="320">
        <v>3</v>
      </c>
      <c r="M3356" s="320">
        <v>15</v>
      </c>
      <c r="N3356" s="292">
        <f t="shared" si="442"/>
        <v>0.045</v>
      </c>
      <c r="O3356" s="308">
        <f t="shared" si="438"/>
        <v>0.16499999999999998</v>
      </c>
    </row>
    <row r="3357" spans="1:15" ht="22.5">
      <c r="A3357" s="321" t="s">
        <v>11</v>
      </c>
      <c r="B3357" s="280" t="s">
        <v>9</v>
      </c>
      <c r="C3357" s="320">
        <v>8</v>
      </c>
      <c r="D3357" s="320">
        <v>22</v>
      </c>
      <c r="E3357" s="292">
        <f t="shared" si="439"/>
        <v>0.176</v>
      </c>
      <c r="F3357" s="320">
        <v>10</v>
      </c>
      <c r="G3357" s="320">
        <v>22</v>
      </c>
      <c r="H3357" s="292">
        <f t="shared" si="440"/>
        <v>0.22</v>
      </c>
      <c r="I3357" s="320">
        <v>10</v>
      </c>
      <c r="J3357" s="320">
        <v>22</v>
      </c>
      <c r="K3357" s="292">
        <f t="shared" si="441"/>
        <v>0.22</v>
      </c>
      <c r="L3357" s="320">
        <v>10</v>
      </c>
      <c r="M3357" s="320">
        <v>22</v>
      </c>
      <c r="N3357" s="292">
        <f t="shared" si="442"/>
        <v>0.22</v>
      </c>
      <c r="O3357" s="308">
        <f t="shared" si="438"/>
        <v>0.836</v>
      </c>
    </row>
    <row r="3358" spans="1:15" ht="22.5">
      <c r="A3358" s="15" t="s">
        <v>582</v>
      </c>
      <c r="B3358" s="280" t="s">
        <v>9</v>
      </c>
      <c r="C3358" s="320">
        <v>1</v>
      </c>
      <c r="D3358" s="320">
        <v>750</v>
      </c>
      <c r="E3358" s="292">
        <f t="shared" si="439"/>
        <v>0.75</v>
      </c>
      <c r="F3358" s="320"/>
      <c r="G3358" s="320"/>
      <c r="H3358" s="292">
        <f t="shared" si="440"/>
        <v>0</v>
      </c>
      <c r="I3358" s="320"/>
      <c r="J3358" s="320"/>
      <c r="K3358" s="292">
        <f t="shared" si="441"/>
        <v>0</v>
      </c>
      <c r="L3358" s="320">
        <v>1</v>
      </c>
      <c r="M3358" s="320">
        <v>750</v>
      </c>
      <c r="N3358" s="292">
        <f t="shared" si="442"/>
        <v>0.75</v>
      </c>
      <c r="O3358" s="308">
        <f t="shared" si="438"/>
        <v>1.5</v>
      </c>
    </row>
    <row r="3359" spans="1:15" ht="22.5">
      <c r="A3359" s="15" t="s">
        <v>583</v>
      </c>
      <c r="B3359" s="280" t="s">
        <v>9</v>
      </c>
      <c r="C3359" s="320">
        <v>8</v>
      </c>
      <c r="D3359" s="320">
        <v>65</v>
      </c>
      <c r="E3359" s="292">
        <f t="shared" si="439"/>
        <v>0.52</v>
      </c>
      <c r="F3359" s="320">
        <v>8</v>
      </c>
      <c r="G3359" s="320">
        <v>65</v>
      </c>
      <c r="H3359" s="292">
        <f t="shared" si="440"/>
        <v>0.52</v>
      </c>
      <c r="I3359" s="320">
        <v>8</v>
      </c>
      <c r="J3359" s="320">
        <v>65</v>
      </c>
      <c r="K3359" s="292">
        <f t="shared" si="441"/>
        <v>0.52</v>
      </c>
      <c r="L3359" s="320">
        <v>8</v>
      </c>
      <c r="M3359" s="320">
        <v>65</v>
      </c>
      <c r="N3359" s="292">
        <f t="shared" si="442"/>
        <v>0.52</v>
      </c>
      <c r="O3359" s="308">
        <f t="shared" si="438"/>
        <v>2.08</v>
      </c>
    </row>
    <row r="3360" spans="1:15" ht="22.5">
      <c r="A3360" s="15" t="s">
        <v>587</v>
      </c>
      <c r="B3360" s="280" t="s">
        <v>9</v>
      </c>
      <c r="C3360" s="320">
        <v>7</v>
      </c>
      <c r="D3360" s="320">
        <v>55</v>
      </c>
      <c r="E3360" s="292">
        <f t="shared" si="439"/>
        <v>0.385</v>
      </c>
      <c r="F3360" s="320">
        <v>7</v>
      </c>
      <c r="G3360" s="320">
        <v>55</v>
      </c>
      <c r="H3360" s="292">
        <f t="shared" si="440"/>
        <v>0.385</v>
      </c>
      <c r="I3360" s="320">
        <v>7</v>
      </c>
      <c r="J3360" s="320">
        <v>55</v>
      </c>
      <c r="K3360" s="292">
        <f t="shared" si="441"/>
        <v>0.385</v>
      </c>
      <c r="L3360" s="320">
        <v>7</v>
      </c>
      <c r="M3360" s="320">
        <v>55</v>
      </c>
      <c r="N3360" s="292">
        <f t="shared" si="442"/>
        <v>0.385</v>
      </c>
      <c r="O3360" s="308">
        <f t="shared" si="438"/>
        <v>1.54</v>
      </c>
    </row>
    <row r="3361" spans="1:15" ht="12.75">
      <c r="A3361" s="15" t="s">
        <v>588</v>
      </c>
      <c r="B3361" s="280" t="s">
        <v>9</v>
      </c>
      <c r="C3361" s="320">
        <v>10</v>
      </c>
      <c r="D3361" s="320">
        <v>15</v>
      </c>
      <c r="E3361" s="292">
        <f t="shared" si="439"/>
        <v>0.15</v>
      </c>
      <c r="F3361" s="320">
        <v>10</v>
      </c>
      <c r="G3361" s="320">
        <v>15</v>
      </c>
      <c r="H3361" s="292">
        <f t="shared" si="440"/>
        <v>0.15</v>
      </c>
      <c r="I3361" s="320">
        <v>10</v>
      </c>
      <c r="J3361" s="320">
        <v>15</v>
      </c>
      <c r="K3361" s="292">
        <f t="shared" si="441"/>
        <v>0.15</v>
      </c>
      <c r="L3361" s="320">
        <v>10</v>
      </c>
      <c r="M3361" s="320">
        <v>15</v>
      </c>
      <c r="N3361" s="292">
        <f t="shared" si="442"/>
        <v>0.15</v>
      </c>
      <c r="O3361" s="308">
        <f t="shared" si="438"/>
        <v>0.6</v>
      </c>
    </row>
    <row r="3362" spans="1:15" ht="22.5">
      <c r="A3362" s="15" t="s">
        <v>589</v>
      </c>
      <c r="B3362" s="280" t="s">
        <v>9</v>
      </c>
      <c r="C3362" s="320">
        <v>3</v>
      </c>
      <c r="D3362" s="320">
        <v>20</v>
      </c>
      <c r="E3362" s="292">
        <f t="shared" si="439"/>
        <v>0.06</v>
      </c>
      <c r="F3362" s="320">
        <v>3</v>
      </c>
      <c r="G3362" s="320">
        <v>20</v>
      </c>
      <c r="H3362" s="292">
        <f t="shared" si="440"/>
        <v>0.06</v>
      </c>
      <c r="I3362" s="320">
        <v>3</v>
      </c>
      <c r="J3362" s="320">
        <v>20</v>
      </c>
      <c r="K3362" s="292">
        <f t="shared" si="441"/>
        <v>0.06</v>
      </c>
      <c r="L3362" s="320">
        <v>3</v>
      </c>
      <c r="M3362" s="320">
        <v>20</v>
      </c>
      <c r="N3362" s="292">
        <f t="shared" si="442"/>
        <v>0.06</v>
      </c>
      <c r="O3362" s="308">
        <f t="shared" si="438"/>
        <v>0.24</v>
      </c>
    </row>
    <row r="3363" spans="1:15" ht="12.75">
      <c r="A3363" s="16" t="s">
        <v>16</v>
      </c>
      <c r="B3363" s="280" t="s">
        <v>9</v>
      </c>
      <c r="C3363" s="320">
        <v>3</v>
      </c>
      <c r="D3363" s="320">
        <v>85</v>
      </c>
      <c r="E3363" s="292">
        <f t="shared" si="439"/>
        <v>0.255</v>
      </c>
      <c r="F3363" s="320">
        <v>3</v>
      </c>
      <c r="G3363" s="320">
        <v>85</v>
      </c>
      <c r="H3363" s="292">
        <f t="shared" si="440"/>
        <v>0.255</v>
      </c>
      <c r="I3363" s="320">
        <v>3</v>
      </c>
      <c r="J3363" s="320">
        <v>85</v>
      </c>
      <c r="K3363" s="292">
        <f t="shared" si="441"/>
        <v>0.255</v>
      </c>
      <c r="L3363" s="320">
        <v>3</v>
      </c>
      <c r="M3363" s="320">
        <v>85</v>
      </c>
      <c r="N3363" s="292">
        <f t="shared" si="442"/>
        <v>0.255</v>
      </c>
      <c r="O3363" s="308">
        <f t="shared" si="438"/>
        <v>1.02</v>
      </c>
    </row>
    <row r="3364" spans="1:15" ht="12.75">
      <c r="A3364" s="16" t="s">
        <v>18</v>
      </c>
      <c r="B3364" s="280" t="s">
        <v>9</v>
      </c>
      <c r="C3364" s="320">
        <v>30</v>
      </c>
      <c r="D3364" s="320">
        <v>12</v>
      </c>
      <c r="E3364" s="292">
        <f t="shared" si="439"/>
        <v>0.36</v>
      </c>
      <c r="F3364" s="320">
        <v>20</v>
      </c>
      <c r="G3364" s="320">
        <v>12</v>
      </c>
      <c r="H3364" s="292">
        <f t="shared" si="440"/>
        <v>0.24</v>
      </c>
      <c r="I3364" s="320">
        <v>20</v>
      </c>
      <c r="J3364" s="320">
        <v>12</v>
      </c>
      <c r="K3364" s="292">
        <f t="shared" si="441"/>
        <v>0.24</v>
      </c>
      <c r="L3364" s="320">
        <v>20</v>
      </c>
      <c r="M3364" s="320">
        <v>12</v>
      </c>
      <c r="N3364" s="292">
        <f t="shared" si="442"/>
        <v>0.24</v>
      </c>
      <c r="O3364" s="308">
        <f t="shared" si="438"/>
        <v>1.08</v>
      </c>
    </row>
    <row r="3365" spans="1:15" ht="12.75">
      <c r="A3365" s="16" t="s">
        <v>631</v>
      </c>
      <c r="B3365" s="280" t="s">
        <v>446</v>
      </c>
      <c r="C3365" s="320"/>
      <c r="D3365" s="320"/>
      <c r="E3365" s="322">
        <f t="shared" si="439"/>
        <v>0</v>
      </c>
      <c r="F3365" s="320"/>
      <c r="G3365" s="320"/>
      <c r="H3365" s="292">
        <f t="shared" si="440"/>
        <v>0</v>
      </c>
      <c r="I3365" s="320"/>
      <c r="J3365" s="320"/>
      <c r="K3365" s="292">
        <f t="shared" si="441"/>
        <v>0</v>
      </c>
      <c r="L3365" s="325">
        <v>20</v>
      </c>
      <c r="M3365" s="325">
        <v>600</v>
      </c>
      <c r="N3365" s="324">
        <f t="shared" si="442"/>
        <v>12</v>
      </c>
      <c r="O3365" s="308">
        <f t="shared" si="438"/>
        <v>12</v>
      </c>
    </row>
    <row r="3366" spans="1:15" ht="12.75">
      <c r="A3366" s="16" t="s">
        <v>590</v>
      </c>
      <c r="B3366" s="280" t="s">
        <v>9</v>
      </c>
      <c r="C3366" s="320"/>
      <c r="D3366" s="320"/>
      <c r="E3366" s="322">
        <f t="shared" si="439"/>
        <v>0</v>
      </c>
      <c r="F3366" s="320"/>
      <c r="G3366" s="320"/>
      <c r="H3366" s="292">
        <f t="shared" si="440"/>
        <v>0</v>
      </c>
      <c r="I3366" s="320"/>
      <c r="J3366" s="320"/>
      <c r="K3366" s="324">
        <f t="shared" si="441"/>
        <v>0</v>
      </c>
      <c r="L3366" s="325">
        <v>9</v>
      </c>
      <c r="M3366" s="325">
        <v>450</v>
      </c>
      <c r="N3366" s="324">
        <f t="shared" si="442"/>
        <v>4.05</v>
      </c>
      <c r="O3366" s="308">
        <f t="shared" si="438"/>
        <v>4.05</v>
      </c>
    </row>
    <row r="3367" spans="1:15" ht="12.75">
      <c r="A3367" s="16" t="s">
        <v>591</v>
      </c>
      <c r="B3367" s="280" t="s">
        <v>9</v>
      </c>
      <c r="C3367" s="320"/>
      <c r="D3367" s="320"/>
      <c r="E3367" s="322">
        <f t="shared" si="439"/>
        <v>0</v>
      </c>
      <c r="F3367" s="320"/>
      <c r="G3367" s="320"/>
      <c r="H3367" s="292">
        <f t="shared" si="440"/>
        <v>0</v>
      </c>
      <c r="I3367" s="320"/>
      <c r="J3367" s="320"/>
      <c r="K3367" s="324">
        <f t="shared" si="441"/>
        <v>0</v>
      </c>
      <c r="L3367" s="325">
        <v>40</v>
      </c>
      <c r="M3367" s="325">
        <v>55</v>
      </c>
      <c r="N3367" s="324">
        <f t="shared" si="442"/>
        <v>2.2</v>
      </c>
      <c r="O3367" s="308">
        <f t="shared" si="438"/>
        <v>2.2</v>
      </c>
    </row>
    <row r="3368" spans="1:15" ht="12.75">
      <c r="A3368" s="52" t="s">
        <v>592</v>
      </c>
      <c r="B3368" s="167" t="s">
        <v>9</v>
      </c>
      <c r="C3368" s="320">
        <v>30</v>
      </c>
      <c r="D3368" s="320">
        <v>30</v>
      </c>
      <c r="E3368" s="322">
        <f t="shared" si="439"/>
        <v>0.9</v>
      </c>
      <c r="F3368" s="16">
        <v>30</v>
      </c>
      <c r="G3368" s="16">
        <v>30</v>
      </c>
      <c r="H3368" s="292">
        <f t="shared" si="440"/>
        <v>0.9</v>
      </c>
      <c r="I3368" s="16">
        <v>30</v>
      </c>
      <c r="J3368" s="16">
        <v>30</v>
      </c>
      <c r="K3368" s="324">
        <f t="shared" si="441"/>
        <v>0.9</v>
      </c>
      <c r="L3368" s="156">
        <v>30</v>
      </c>
      <c r="M3368" s="156">
        <v>30</v>
      </c>
      <c r="N3368" s="324">
        <f t="shared" si="442"/>
        <v>0.9</v>
      </c>
      <c r="O3368" s="308">
        <f t="shared" si="438"/>
        <v>3.6</v>
      </c>
    </row>
    <row r="3369" spans="1:15" ht="12.75">
      <c r="A3369" s="52" t="s">
        <v>593</v>
      </c>
      <c r="B3369" s="6" t="s">
        <v>9</v>
      </c>
      <c r="C3369" s="320">
        <v>30</v>
      </c>
      <c r="D3369" s="320">
        <v>25</v>
      </c>
      <c r="E3369" s="322">
        <f t="shared" si="439"/>
        <v>0.75</v>
      </c>
      <c r="F3369" s="16">
        <v>30</v>
      </c>
      <c r="G3369" s="16">
        <v>25</v>
      </c>
      <c r="H3369" s="292">
        <f t="shared" si="440"/>
        <v>0.75</v>
      </c>
      <c r="I3369" s="16">
        <v>30</v>
      </c>
      <c r="J3369" s="16">
        <v>25</v>
      </c>
      <c r="K3369" s="324">
        <f t="shared" si="441"/>
        <v>0.75</v>
      </c>
      <c r="L3369" s="156">
        <v>30</v>
      </c>
      <c r="M3369" s="156">
        <v>25</v>
      </c>
      <c r="N3369" s="324">
        <f t="shared" si="442"/>
        <v>0.75</v>
      </c>
      <c r="O3369" s="308">
        <f t="shared" si="438"/>
        <v>3</v>
      </c>
    </row>
    <row r="3370" spans="1:15" ht="12.75">
      <c r="A3370" s="52" t="s">
        <v>13</v>
      </c>
      <c r="B3370" s="6" t="s">
        <v>9</v>
      </c>
      <c r="C3370" s="297">
        <v>2</v>
      </c>
      <c r="D3370" s="297">
        <v>120</v>
      </c>
      <c r="E3370" s="313">
        <f t="shared" si="439"/>
        <v>0.24</v>
      </c>
      <c r="F3370" s="52">
        <v>2</v>
      </c>
      <c r="G3370" s="52">
        <v>120</v>
      </c>
      <c r="H3370" s="292">
        <f t="shared" si="440"/>
        <v>0.24</v>
      </c>
      <c r="I3370" s="52">
        <v>2</v>
      </c>
      <c r="J3370" s="52">
        <v>120</v>
      </c>
      <c r="K3370" s="324">
        <f t="shared" si="441"/>
        <v>0.24</v>
      </c>
      <c r="L3370" s="52">
        <v>4</v>
      </c>
      <c r="M3370" s="52">
        <v>120</v>
      </c>
      <c r="N3370" s="326">
        <f t="shared" si="442"/>
        <v>0.48</v>
      </c>
      <c r="O3370" s="308">
        <f t="shared" si="438"/>
        <v>1.2</v>
      </c>
    </row>
    <row r="3371" spans="1:15" ht="22.5">
      <c r="A3371" s="52" t="s">
        <v>594</v>
      </c>
      <c r="B3371" s="6" t="s">
        <v>9</v>
      </c>
      <c r="C3371" s="297">
        <v>10</v>
      </c>
      <c r="D3371" s="297">
        <v>5</v>
      </c>
      <c r="E3371" s="313">
        <f t="shared" si="439"/>
        <v>0.05</v>
      </c>
      <c r="F3371" s="52">
        <v>10</v>
      </c>
      <c r="G3371" s="52">
        <v>5</v>
      </c>
      <c r="H3371" s="292">
        <f t="shared" si="440"/>
        <v>0.05</v>
      </c>
      <c r="I3371" s="52">
        <v>10</v>
      </c>
      <c r="J3371" s="52">
        <v>5</v>
      </c>
      <c r="K3371" s="326">
        <f t="shared" si="441"/>
        <v>0.05</v>
      </c>
      <c r="L3371" s="52">
        <v>10</v>
      </c>
      <c r="M3371" s="52">
        <v>5</v>
      </c>
      <c r="N3371" s="326">
        <f t="shared" si="442"/>
        <v>0.05</v>
      </c>
      <c r="O3371" s="308">
        <f t="shared" si="438"/>
        <v>0.2</v>
      </c>
    </row>
    <row r="3372" spans="1:15" ht="22.5">
      <c r="A3372" s="52" t="s">
        <v>595</v>
      </c>
      <c r="B3372" s="6" t="s">
        <v>596</v>
      </c>
      <c r="C3372" s="297">
        <v>10</v>
      </c>
      <c r="D3372" s="297">
        <v>25</v>
      </c>
      <c r="E3372" s="313">
        <f t="shared" si="439"/>
        <v>0.25</v>
      </c>
      <c r="F3372" s="52">
        <v>10</v>
      </c>
      <c r="G3372" s="52">
        <v>25</v>
      </c>
      <c r="H3372" s="292">
        <f t="shared" si="440"/>
        <v>0.25</v>
      </c>
      <c r="I3372" s="52">
        <v>10</v>
      </c>
      <c r="J3372" s="52">
        <v>25</v>
      </c>
      <c r="K3372" s="326">
        <f t="shared" si="441"/>
        <v>0.25</v>
      </c>
      <c r="L3372" s="52">
        <v>10</v>
      </c>
      <c r="M3372" s="52">
        <v>25</v>
      </c>
      <c r="N3372" s="326">
        <f t="shared" si="442"/>
        <v>0.25</v>
      </c>
      <c r="O3372" s="308">
        <f t="shared" si="438"/>
        <v>1</v>
      </c>
    </row>
    <row r="3373" spans="1:15" ht="12.75">
      <c r="A3373" s="52" t="s">
        <v>597</v>
      </c>
      <c r="B3373" s="6" t="s">
        <v>596</v>
      </c>
      <c r="C3373" s="297">
        <v>10</v>
      </c>
      <c r="D3373" s="297">
        <v>25</v>
      </c>
      <c r="E3373" s="313">
        <f t="shared" si="439"/>
        <v>0.25</v>
      </c>
      <c r="F3373" s="52">
        <v>10</v>
      </c>
      <c r="G3373" s="52">
        <v>25</v>
      </c>
      <c r="H3373" s="292">
        <f t="shared" si="440"/>
        <v>0.25</v>
      </c>
      <c r="I3373" s="52">
        <v>5</v>
      </c>
      <c r="J3373" s="52">
        <v>25</v>
      </c>
      <c r="K3373" s="326">
        <f t="shared" si="441"/>
        <v>0.125</v>
      </c>
      <c r="L3373" s="52">
        <v>10</v>
      </c>
      <c r="M3373" s="52">
        <v>25</v>
      </c>
      <c r="N3373" s="324">
        <f t="shared" si="442"/>
        <v>0.25</v>
      </c>
      <c r="O3373" s="308">
        <f t="shared" si="438"/>
        <v>0.875</v>
      </c>
    </row>
    <row r="3374" spans="1:15" ht="12.75">
      <c r="A3374" s="52" t="s">
        <v>598</v>
      </c>
      <c r="B3374" s="6" t="s">
        <v>596</v>
      </c>
      <c r="C3374" s="297">
        <v>10</v>
      </c>
      <c r="D3374" s="297">
        <v>15</v>
      </c>
      <c r="E3374" s="313">
        <f t="shared" si="439"/>
        <v>0.15</v>
      </c>
      <c r="F3374" s="52">
        <v>10</v>
      </c>
      <c r="G3374" s="52">
        <v>15</v>
      </c>
      <c r="H3374" s="292">
        <f t="shared" si="440"/>
        <v>0.15</v>
      </c>
      <c r="I3374" s="52">
        <v>10</v>
      </c>
      <c r="J3374" s="52">
        <v>15</v>
      </c>
      <c r="K3374" s="326">
        <f t="shared" si="441"/>
        <v>0.15</v>
      </c>
      <c r="L3374" s="52">
        <v>10</v>
      </c>
      <c r="M3374" s="52">
        <v>15</v>
      </c>
      <c r="N3374" s="326">
        <f t="shared" si="442"/>
        <v>0.15</v>
      </c>
      <c r="O3374" s="308">
        <f t="shared" si="438"/>
        <v>0.6</v>
      </c>
    </row>
    <row r="3375" spans="1:15" ht="22.5">
      <c r="A3375" s="52" t="s">
        <v>599</v>
      </c>
      <c r="B3375" s="6" t="s">
        <v>9</v>
      </c>
      <c r="C3375" s="297">
        <v>2</v>
      </c>
      <c r="D3375" s="297">
        <v>95</v>
      </c>
      <c r="E3375" s="313">
        <f t="shared" si="439"/>
        <v>0.19</v>
      </c>
      <c r="F3375" s="52"/>
      <c r="G3375" s="52"/>
      <c r="H3375" s="292">
        <f t="shared" si="440"/>
        <v>0</v>
      </c>
      <c r="I3375" s="52"/>
      <c r="J3375" s="52"/>
      <c r="K3375" s="324">
        <f t="shared" si="441"/>
        <v>0</v>
      </c>
      <c r="L3375" s="52"/>
      <c r="M3375" s="52"/>
      <c r="N3375" s="324">
        <f t="shared" si="442"/>
        <v>0</v>
      </c>
      <c r="O3375" s="308">
        <f t="shared" si="438"/>
        <v>0.19</v>
      </c>
    </row>
    <row r="3376" spans="1:15" ht="33.75">
      <c r="A3376" s="52" t="s">
        <v>600</v>
      </c>
      <c r="B3376" s="6" t="s">
        <v>9</v>
      </c>
      <c r="C3376" s="297">
        <v>10</v>
      </c>
      <c r="D3376" s="297">
        <v>10</v>
      </c>
      <c r="E3376" s="313">
        <f t="shared" si="439"/>
        <v>0.1</v>
      </c>
      <c r="F3376" s="52">
        <v>10</v>
      </c>
      <c r="G3376" s="52">
        <v>10</v>
      </c>
      <c r="H3376" s="292">
        <f t="shared" si="440"/>
        <v>0.1</v>
      </c>
      <c r="I3376" s="52">
        <v>10</v>
      </c>
      <c r="J3376" s="52">
        <v>10</v>
      </c>
      <c r="K3376" s="326">
        <f t="shared" si="441"/>
        <v>0.1</v>
      </c>
      <c r="L3376" s="52">
        <v>10</v>
      </c>
      <c r="M3376" s="52">
        <v>10</v>
      </c>
      <c r="N3376" s="326">
        <f t="shared" si="442"/>
        <v>0.1</v>
      </c>
      <c r="O3376" s="308">
        <f t="shared" si="438"/>
        <v>0.4</v>
      </c>
    </row>
    <row r="3377" spans="1:15" ht="12.75">
      <c r="A3377" s="52" t="s">
        <v>626</v>
      </c>
      <c r="B3377" s="6" t="s">
        <v>9</v>
      </c>
      <c r="C3377" s="297">
        <v>1</v>
      </c>
      <c r="D3377" s="297">
        <v>400</v>
      </c>
      <c r="E3377" s="313">
        <f t="shared" si="439"/>
        <v>0.4</v>
      </c>
      <c r="F3377" s="52">
        <v>1</v>
      </c>
      <c r="G3377" s="52">
        <v>400</v>
      </c>
      <c r="H3377" s="292">
        <f t="shared" si="440"/>
        <v>0.4</v>
      </c>
      <c r="I3377" s="52"/>
      <c r="J3377" s="52"/>
      <c r="K3377" s="324">
        <f t="shared" si="441"/>
        <v>0</v>
      </c>
      <c r="L3377" s="52">
        <v>1</v>
      </c>
      <c r="M3377" s="52">
        <v>400</v>
      </c>
      <c r="N3377" s="324">
        <f t="shared" si="442"/>
        <v>0.4</v>
      </c>
      <c r="O3377" s="308">
        <f t="shared" si="438"/>
        <v>1.2000000000000002</v>
      </c>
    </row>
    <row r="3378" spans="1:15" ht="12.75">
      <c r="A3378" s="52" t="s">
        <v>602</v>
      </c>
      <c r="B3378" s="6" t="s">
        <v>9</v>
      </c>
      <c r="C3378" s="297">
        <v>4</v>
      </c>
      <c r="D3378" s="297">
        <v>95</v>
      </c>
      <c r="E3378" s="313">
        <f t="shared" si="439"/>
        <v>0.38</v>
      </c>
      <c r="F3378" s="52"/>
      <c r="G3378" s="52"/>
      <c r="H3378" s="292">
        <f t="shared" si="440"/>
        <v>0</v>
      </c>
      <c r="I3378" s="52">
        <v>4</v>
      </c>
      <c r="J3378" s="52">
        <v>95</v>
      </c>
      <c r="K3378" s="324">
        <f t="shared" si="441"/>
        <v>0.38</v>
      </c>
      <c r="L3378" s="52"/>
      <c r="M3378" s="52"/>
      <c r="N3378" s="324">
        <f t="shared" si="442"/>
        <v>0</v>
      </c>
      <c r="O3378" s="308">
        <f t="shared" si="438"/>
        <v>0.76</v>
      </c>
    </row>
    <row r="3379" spans="1:15" ht="33.75">
      <c r="A3379" s="52" t="s">
        <v>603</v>
      </c>
      <c r="B3379" s="6" t="s">
        <v>561</v>
      </c>
      <c r="C3379" s="297"/>
      <c r="D3379" s="297"/>
      <c r="E3379" s="302">
        <v>5</v>
      </c>
      <c r="F3379" s="52"/>
      <c r="G3379" s="52"/>
      <c r="H3379" s="292">
        <v>5</v>
      </c>
      <c r="I3379" s="52"/>
      <c r="J3379" s="52"/>
      <c r="K3379" s="324">
        <v>5</v>
      </c>
      <c r="L3379" s="52"/>
      <c r="M3379" s="52"/>
      <c r="N3379" s="324">
        <v>3</v>
      </c>
      <c r="O3379" s="308">
        <f t="shared" si="438"/>
        <v>18</v>
      </c>
    </row>
    <row r="3380" spans="1:15" ht="31.5">
      <c r="A3380" s="1" t="s">
        <v>20</v>
      </c>
      <c r="B3380" s="6" t="s">
        <v>1</v>
      </c>
      <c r="C3380" s="327"/>
      <c r="D3380" s="327"/>
      <c r="E3380" s="286">
        <f>SUM(E3355:E3379)</f>
        <v>11.706</v>
      </c>
      <c r="F3380" s="157"/>
      <c r="G3380" s="157"/>
      <c r="H3380" s="286">
        <f>SUM(H3355:H3379)</f>
        <v>10.325</v>
      </c>
      <c r="I3380" s="157"/>
      <c r="J3380" s="157"/>
      <c r="K3380" s="286">
        <f>SUM(K3355:K3379)</f>
        <v>10.18</v>
      </c>
      <c r="L3380" s="286"/>
      <c r="M3380" s="286"/>
      <c r="N3380" s="286">
        <f>SUM(N3355:N3379)</f>
        <v>27.564999999999998</v>
      </c>
      <c r="O3380" s="286">
        <f>SUM(O3355:O3379)</f>
        <v>59.776</v>
      </c>
    </row>
    <row r="3381" spans="1:15" ht="12.75">
      <c r="A3381" s="280" t="s">
        <v>604</v>
      </c>
      <c r="B3381" s="280" t="s">
        <v>22</v>
      </c>
      <c r="C3381" s="282"/>
      <c r="D3381" s="282"/>
      <c r="E3381" s="316">
        <f>E3298+E3300+E3312+E3314+E3316+E3323+E3328+E3330+E3340+E3344+E3353+E3380</f>
        <v>312.811775</v>
      </c>
      <c r="F3381" s="316"/>
      <c r="G3381" s="316"/>
      <c r="H3381" s="316">
        <f>H3298+H3300+H3312+H3314+H3316+H3323+H3328+H3330+H3340+H3344+H3353+H3380</f>
        <v>204.671565</v>
      </c>
      <c r="I3381" s="316"/>
      <c r="J3381" s="316"/>
      <c r="K3381" s="316">
        <f>K3298+K3300+K3312+K3314+K3316+K3323+K3328+K3330+K3340+K3344+K3353+K3380</f>
        <v>113.50577999999999</v>
      </c>
      <c r="L3381" s="316"/>
      <c r="M3381" s="316"/>
      <c r="N3381" s="316">
        <f>N3298+N3300+N3312+N3314+N3316+N3323+N3328+N3330+N3340+N3344+N3353+N3380</f>
        <v>296.19321999999994</v>
      </c>
      <c r="O3381" s="316">
        <f>O3298+O3300+O3312+O3314+O3316+O3323+O3328+O3330+O3340+O3344+O3353+O3380</f>
        <v>927.18234</v>
      </c>
    </row>
    <row r="3382" spans="1:15" ht="12.75">
      <c r="A3382" s="158"/>
      <c r="B3382" s="158"/>
      <c r="C3382" s="158"/>
      <c r="D3382" s="158"/>
      <c r="E3382" s="158"/>
      <c r="F3382" s="158"/>
      <c r="G3382" s="158"/>
      <c r="H3382" s="158"/>
      <c r="I3382" s="158"/>
      <c r="J3382" s="158"/>
      <c r="K3382" s="158"/>
      <c r="L3382" s="158"/>
      <c r="M3382" s="158"/>
      <c r="N3382" s="158"/>
      <c r="O3382" s="158"/>
    </row>
    <row r="3383" spans="1:15" ht="12.75">
      <c r="A3383" s="349" t="s">
        <v>605</v>
      </c>
      <c r="B3383" s="350"/>
      <c r="C3383" s="350"/>
      <c r="D3383" s="350"/>
      <c r="E3383" s="350"/>
      <c r="F3383" s="350"/>
      <c r="G3383" s="350"/>
      <c r="H3383" s="350"/>
      <c r="I3383" s="350"/>
      <c r="J3383" s="350"/>
      <c r="K3383" s="350"/>
      <c r="L3383" s="350"/>
      <c r="M3383" s="350"/>
      <c r="N3383" s="350"/>
      <c r="O3383" s="351"/>
    </row>
    <row r="3384" spans="1:15" ht="12.75">
      <c r="A3384" s="333"/>
      <c r="B3384" s="329"/>
      <c r="C3384" s="329"/>
      <c r="D3384" s="329"/>
      <c r="E3384" s="329"/>
      <c r="F3384" s="329"/>
      <c r="G3384" s="329"/>
      <c r="H3384" s="329"/>
      <c r="I3384" s="329"/>
      <c r="J3384" s="329"/>
      <c r="K3384" s="329"/>
      <c r="L3384" s="329"/>
      <c r="M3384" s="329"/>
      <c r="N3384" s="329"/>
      <c r="O3384" s="329"/>
    </row>
    <row r="3385" spans="1:15" ht="12.75">
      <c r="A3385" s="328" t="s">
        <v>606</v>
      </c>
      <c r="B3385" s="280" t="s">
        <v>22</v>
      </c>
      <c r="C3385" s="329"/>
      <c r="D3385" s="329"/>
      <c r="E3385" s="329"/>
      <c r="F3385" s="329"/>
      <c r="G3385" s="329"/>
      <c r="H3385" s="308"/>
      <c r="I3385" s="329"/>
      <c r="J3385" s="329"/>
      <c r="K3385" s="308"/>
      <c r="L3385" s="329"/>
      <c r="M3385" s="329"/>
      <c r="N3385" s="308"/>
      <c r="O3385" s="308">
        <f>E3385+H3385+K3385+N3385</f>
        <v>0</v>
      </c>
    </row>
    <row r="3386" spans="1:15" ht="12.75">
      <c r="A3386" s="328" t="s">
        <v>607</v>
      </c>
      <c r="B3386" s="280" t="s">
        <v>22</v>
      </c>
      <c r="C3386" s="329"/>
      <c r="D3386" s="329"/>
      <c r="E3386" s="308">
        <v>100</v>
      </c>
      <c r="F3386" s="329"/>
      <c r="G3386" s="329"/>
      <c r="H3386" s="308">
        <v>90</v>
      </c>
      <c r="I3386" s="329"/>
      <c r="J3386" s="329"/>
      <c r="K3386" s="308">
        <v>220</v>
      </c>
      <c r="L3386" s="329"/>
      <c r="M3386" s="329"/>
      <c r="N3386" s="308"/>
      <c r="O3386" s="308">
        <f>E3386+H3386+K3386+N3386</f>
        <v>410</v>
      </c>
    </row>
    <row r="3387" spans="1:15" ht="12.75">
      <c r="A3387" s="104" t="s">
        <v>608</v>
      </c>
      <c r="B3387" s="280" t="s">
        <v>22</v>
      </c>
      <c r="C3387" s="104"/>
      <c r="D3387" s="104"/>
      <c r="E3387" s="292"/>
      <c r="F3387" s="292"/>
      <c r="G3387" s="292"/>
      <c r="H3387" s="292"/>
      <c r="I3387" s="292"/>
      <c r="J3387" s="292"/>
      <c r="K3387" s="292"/>
      <c r="L3387" s="292"/>
      <c r="M3387" s="292"/>
      <c r="N3387" s="292"/>
      <c r="O3387" s="308">
        <f>E3387+H3387+K3387+N3387</f>
        <v>0</v>
      </c>
    </row>
    <row r="3388" spans="1:15" ht="21">
      <c r="A3388" s="167" t="s">
        <v>28</v>
      </c>
      <c r="B3388" s="167" t="s">
        <v>1</v>
      </c>
      <c r="C3388" s="52"/>
      <c r="D3388" s="52"/>
      <c r="E3388" s="302">
        <f>SUM(E3386:E3387)</f>
        <v>100</v>
      </c>
      <c r="F3388" s="313"/>
      <c r="G3388" s="313"/>
      <c r="H3388" s="302">
        <f>SUM(H3385:H3387)</f>
        <v>90</v>
      </c>
      <c r="I3388" s="313"/>
      <c r="J3388" s="313"/>
      <c r="K3388" s="302">
        <f>SUM(K3385:K3387)</f>
        <v>220</v>
      </c>
      <c r="L3388" s="302"/>
      <c r="M3388" s="302"/>
      <c r="N3388" s="302">
        <f>SUM(N3385:N3387)</f>
        <v>0</v>
      </c>
      <c r="O3388" s="286">
        <f>SUM(O3385:O3387)</f>
        <v>410</v>
      </c>
    </row>
    <row r="3389" spans="1:15" ht="12.75">
      <c r="A3389" s="352" t="s">
        <v>609</v>
      </c>
      <c r="B3389" s="353"/>
      <c r="C3389" s="353"/>
      <c r="D3389" s="353"/>
      <c r="E3389" s="353"/>
      <c r="F3389" s="353"/>
      <c r="G3389" s="353"/>
      <c r="H3389" s="353"/>
      <c r="I3389" s="353"/>
      <c r="J3389" s="353"/>
      <c r="K3389" s="353"/>
      <c r="L3389" s="353"/>
      <c r="M3389" s="353"/>
      <c r="N3389" s="353"/>
      <c r="O3389" s="354"/>
    </row>
    <row r="3390" spans="1:15" ht="22.5">
      <c r="A3390" s="52" t="s">
        <v>30</v>
      </c>
      <c r="B3390" s="167" t="s">
        <v>22</v>
      </c>
      <c r="C3390" s="167"/>
      <c r="D3390" s="168"/>
      <c r="E3390" s="302">
        <v>1.647</v>
      </c>
      <c r="F3390" s="302"/>
      <c r="G3390" s="302"/>
      <c r="H3390" s="302">
        <v>1.647</v>
      </c>
      <c r="I3390" s="302"/>
      <c r="J3390" s="302"/>
      <c r="K3390" s="302">
        <v>1.647</v>
      </c>
      <c r="L3390" s="302"/>
      <c r="M3390" s="302"/>
      <c r="N3390" s="302">
        <v>1.647</v>
      </c>
      <c r="O3390" s="316">
        <f>E3390+H3390+K3390+N3390</f>
        <v>6.588</v>
      </c>
    </row>
    <row r="3391" spans="1:15" ht="45">
      <c r="A3391" s="52" t="s">
        <v>31</v>
      </c>
      <c r="B3391" s="167" t="s">
        <v>22</v>
      </c>
      <c r="C3391" s="167"/>
      <c r="D3391" s="167"/>
      <c r="E3391" s="302">
        <v>2.25</v>
      </c>
      <c r="F3391" s="313"/>
      <c r="G3391" s="313"/>
      <c r="H3391" s="302">
        <v>2.25</v>
      </c>
      <c r="I3391" s="313"/>
      <c r="J3391" s="313"/>
      <c r="K3391" s="315">
        <v>2.25</v>
      </c>
      <c r="L3391" s="330"/>
      <c r="M3391" s="330"/>
      <c r="N3391" s="315">
        <v>2.25</v>
      </c>
      <c r="O3391" s="316">
        <f aca="true" t="shared" si="443" ref="O3391:O3396">E3391+H3391+K3391+N3391</f>
        <v>9</v>
      </c>
    </row>
    <row r="3392" spans="1:15" ht="112.5">
      <c r="A3392" s="52" t="s">
        <v>610</v>
      </c>
      <c r="B3392" s="167" t="s">
        <v>22</v>
      </c>
      <c r="C3392" s="167"/>
      <c r="D3392" s="167"/>
      <c r="E3392" s="302">
        <v>2.625</v>
      </c>
      <c r="F3392" s="313"/>
      <c r="G3392" s="313"/>
      <c r="H3392" s="313">
        <v>2.625</v>
      </c>
      <c r="I3392" s="313"/>
      <c r="J3392" s="313"/>
      <c r="K3392" s="313">
        <v>2.625</v>
      </c>
      <c r="L3392" s="313"/>
      <c r="M3392" s="313"/>
      <c r="N3392" s="313">
        <v>2.625</v>
      </c>
      <c r="O3392" s="316">
        <f t="shared" si="443"/>
        <v>10.5</v>
      </c>
    </row>
    <row r="3393" spans="1:15" ht="33.75">
      <c r="A3393" s="52" t="s">
        <v>35</v>
      </c>
      <c r="B3393" s="167" t="s">
        <v>22</v>
      </c>
      <c r="C3393" s="167"/>
      <c r="D3393" s="167"/>
      <c r="E3393" s="313">
        <v>0.4</v>
      </c>
      <c r="F3393" s="313"/>
      <c r="G3393" s="313"/>
      <c r="H3393" s="313"/>
      <c r="I3393" s="313"/>
      <c r="J3393" s="313"/>
      <c r="K3393" s="313">
        <v>0.4</v>
      </c>
      <c r="L3393" s="313"/>
      <c r="M3393" s="313"/>
      <c r="N3393" s="313"/>
      <c r="O3393" s="316">
        <f t="shared" si="443"/>
        <v>0.8</v>
      </c>
    </row>
    <row r="3394" spans="1:15" ht="45">
      <c r="A3394" s="52" t="s">
        <v>38</v>
      </c>
      <c r="B3394" s="167" t="s">
        <v>22</v>
      </c>
      <c r="C3394" s="167"/>
      <c r="D3394" s="167"/>
      <c r="E3394" s="302">
        <v>1.037</v>
      </c>
      <c r="F3394" s="302"/>
      <c r="G3394" s="302"/>
      <c r="H3394" s="302">
        <v>1.038</v>
      </c>
      <c r="I3394" s="302"/>
      <c r="J3394" s="302"/>
      <c r="K3394" s="302">
        <v>1.037</v>
      </c>
      <c r="L3394" s="302"/>
      <c r="M3394" s="302"/>
      <c r="N3394" s="302">
        <v>1.038</v>
      </c>
      <c r="O3394" s="316">
        <f t="shared" si="443"/>
        <v>4.15</v>
      </c>
    </row>
    <row r="3395" spans="1:15" ht="22.5">
      <c r="A3395" s="52" t="s">
        <v>613</v>
      </c>
      <c r="B3395" s="167" t="s">
        <v>612</v>
      </c>
      <c r="C3395" s="167"/>
      <c r="D3395" s="167"/>
      <c r="E3395" s="302">
        <v>0.312</v>
      </c>
      <c r="F3395" s="302"/>
      <c r="G3395" s="302"/>
      <c r="H3395" s="302">
        <v>0.312</v>
      </c>
      <c r="I3395" s="302"/>
      <c r="J3395" s="302"/>
      <c r="K3395" s="302">
        <v>0.312</v>
      </c>
      <c r="L3395" s="302"/>
      <c r="M3395" s="302"/>
      <c r="N3395" s="302">
        <v>0.312</v>
      </c>
      <c r="O3395" s="316">
        <f t="shared" si="443"/>
        <v>1.248</v>
      </c>
    </row>
    <row r="3396" spans="1:15" ht="45">
      <c r="A3396" s="52" t="s">
        <v>614</v>
      </c>
      <c r="B3396" s="167" t="s">
        <v>1</v>
      </c>
      <c r="C3396" s="167"/>
      <c r="D3396" s="167"/>
      <c r="E3396" s="302">
        <v>0.157</v>
      </c>
      <c r="F3396" s="302"/>
      <c r="G3396" s="302"/>
      <c r="H3396" s="302">
        <v>0.157</v>
      </c>
      <c r="I3396" s="302"/>
      <c r="J3396" s="302"/>
      <c r="K3396" s="302">
        <v>0.157</v>
      </c>
      <c r="L3396" s="302"/>
      <c r="M3396" s="302"/>
      <c r="N3396" s="302">
        <v>0.157</v>
      </c>
      <c r="O3396" s="316">
        <f t="shared" si="443"/>
        <v>0.628</v>
      </c>
    </row>
    <row r="3397" spans="1:15" ht="21.75">
      <c r="A3397" s="331" t="s">
        <v>616</v>
      </c>
      <c r="B3397" s="280" t="s">
        <v>1</v>
      </c>
      <c r="C3397" s="282"/>
      <c r="D3397" s="282"/>
      <c r="E3397" s="316">
        <f>SUM(E3390:E3396)</f>
        <v>8.428</v>
      </c>
      <c r="F3397" s="316"/>
      <c r="G3397" s="316"/>
      <c r="H3397" s="316">
        <f>SUM(H3390:H3396)</f>
        <v>8.029</v>
      </c>
      <c r="I3397" s="316"/>
      <c r="J3397" s="316"/>
      <c r="K3397" s="316">
        <f>SUM(K3390:K3396)</f>
        <v>8.428</v>
      </c>
      <c r="L3397" s="316"/>
      <c r="M3397" s="316"/>
      <c r="N3397" s="316">
        <f>SUM(N3390:N3396)</f>
        <v>8.029</v>
      </c>
      <c r="O3397" s="316">
        <f>SUM(O3390:O3396)</f>
        <v>32.914</v>
      </c>
    </row>
    <row r="3398" spans="1:15" ht="12.75">
      <c r="A3398" s="158"/>
      <c r="B3398" s="158"/>
      <c r="C3398" s="158"/>
      <c r="D3398" s="158"/>
      <c r="E3398" s="158"/>
      <c r="F3398" s="158"/>
      <c r="G3398" s="158"/>
      <c r="H3398" s="158"/>
      <c r="I3398" s="158"/>
      <c r="J3398" s="158"/>
      <c r="K3398" s="158"/>
      <c r="L3398" s="158"/>
      <c r="M3398" s="158"/>
      <c r="N3398" s="158"/>
      <c r="O3398" s="158"/>
    </row>
    <row r="3399" spans="1:15" ht="12.75">
      <c r="A3399" s="355" t="s">
        <v>617</v>
      </c>
      <c r="B3399" s="356"/>
      <c r="C3399" s="357"/>
      <c r="D3399" s="158"/>
      <c r="E3399" s="316">
        <f>E3381+E3388+E3397</f>
        <v>421.239775</v>
      </c>
      <c r="F3399" s="341"/>
      <c r="G3399" s="341"/>
      <c r="H3399" s="316">
        <f>H3381+H3388+H3397</f>
        <v>302.700565</v>
      </c>
      <c r="I3399" s="341"/>
      <c r="J3399" s="341"/>
      <c r="K3399" s="316">
        <f>K3381+K3388+K3397</f>
        <v>341.93377999999996</v>
      </c>
      <c r="L3399" s="341"/>
      <c r="M3399" s="341"/>
      <c r="N3399" s="316">
        <f>N3381+N3388+N3397</f>
        <v>304.22221999999994</v>
      </c>
      <c r="O3399" s="316">
        <f>O3381+O3388+O3397</f>
        <v>1370.0963399999998</v>
      </c>
    </row>
    <row r="3400" spans="1:15" ht="12.75">
      <c r="A3400" s="342"/>
      <c r="B3400" s="342"/>
      <c r="C3400" s="342"/>
      <c r="D3400" s="334"/>
      <c r="E3400" s="343"/>
      <c r="F3400" s="345"/>
      <c r="G3400" s="345"/>
      <c r="H3400" s="343"/>
      <c r="I3400" s="345"/>
      <c r="J3400" s="345"/>
      <c r="K3400" s="343"/>
      <c r="L3400" s="345"/>
      <c r="M3400" s="345"/>
      <c r="N3400" s="343"/>
      <c r="O3400" s="343"/>
    </row>
    <row r="3401" spans="1:15" ht="12.75">
      <c r="A3401" s="342"/>
      <c r="B3401" s="342"/>
      <c r="C3401" s="342"/>
      <c r="D3401" s="334"/>
      <c r="E3401" s="343"/>
      <c r="F3401" s="345"/>
      <c r="G3401" s="345"/>
      <c r="H3401" s="343"/>
      <c r="I3401" s="345"/>
      <c r="J3401" s="345"/>
      <c r="K3401" s="343"/>
      <c r="L3401" s="345"/>
      <c r="M3401" s="345"/>
      <c r="N3401" s="343"/>
      <c r="O3401" s="343"/>
    </row>
    <row r="3402" spans="1:15" ht="12.75">
      <c r="A3402" s="342"/>
      <c r="B3402" s="342"/>
      <c r="C3402" s="342"/>
      <c r="D3402" s="334"/>
      <c r="E3402" s="343"/>
      <c r="F3402" s="345"/>
      <c r="G3402" s="345"/>
      <c r="H3402" s="343"/>
      <c r="I3402" s="345"/>
      <c r="J3402" s="345"/>
      <c r="K3402" s="343"/>
      <c r="L3402" s="345"/>
      <c r="M3402" s="345"/>
      <c r="N3402" s="343"/>
      <c r="O3402" s="343"/>
    </row>
    <row r="3403" spans="1:15" ht="12.75">
      <c r="A3403" s="342"/>
      <c r="B3403" s="342"/>
      <c r="C3403" s="342"/>
      <c r="D3403" s="334"/>
      <c r="E3403" s="343"/>
      <c r="F3403" s="345"/>
      <c r="G3403" s="345"/>
      <c r="H3403" s="343"/>
      <c r="I3403" s="345"/>
      <c r="J3403" s="345"/>
      <c r="K3403" s="343"/>
      <c r="L3403" s="345"/>
      <c r="M3403" s="345"/>
      <c r="N3403" s="343"/>
      <c r="O3403" s="343"/>
    </row>
    <row r="3404" spans="1:15" ht="12.75">
      <c r="A3404" s="342"/>
      <c r="B3404" s="342"/>
      <c r="C3404" s="342"/>
      <c r="D3404" s="334"/>
      <c r="E3404" s="343"/>
      <c r="F3404" s="345"/>
      <c r="G3404" s="345"/>
      <c r="H3404" s="343"/>
      <c r="I3404" s="345"/>
      <c r="J3404" s="345"/>
      <c r="K3404" s="343"/>
      <c r="L3404" s="345"/>
      <c r="M3404" s="345"/>
      <c r="N3404" s="343"/>
      <c r="O3404" s="343"/>
    </row>
    <row r="3405" spans="1:15" ht="12.75">
      <c r="A3405" s="342"/>
      <c r="B3405" s="342"/>
      <c r="C3405" s="342"/>
      <c r="D3405" s="334"/>
      <c r="E3405" s="343"/>
      <c r="F3405" s="345"/>
      <c r="G3405" s="345"/>
      <c r="H3405" s="343"/>
      <c r="I3405" s="345"/>
      <c r="J3405" s="345"/>
      <c r="K3405" s="343"/>
      <c r="L3405" s="345"/>
      <c r="M3405" s="345"/>
      <c r="N3405" s="343"/>
      <c r="O3405" s="343"/>
    </row>
    <row r="3406" spans="1:15" ht="12.75">
      <c r="A3406" s="342"/>
      <c r="B3406" s="342"/>
      <c r="C3406" s="342"/>
      <c r="D3406" s="334"/>
      <c r="E3406" s="343"/>
      <c r="F3406" s="345"/>
      <c r="G3406" s="345"/>
      <c r="H3406" s="343"/>
      <c r="I3406" s="345"/>
      <c r="J3406" s="345"/>
      <c r="K3406" s="343"/>
      <c r="L3406" s="345"/>
      <c r="M3406" s="345"/>
      <c r="N3406" s="343"/>
      <c r="O3406" s="343"/>
    </row>
    <row r="3407" spans="1:15" ht="12.75">
      <c r="A3407" s="342"/>
      <c r="B3407" s="342"/>
      <c r="C3407" s="342"/>
      <c r="D3407" s="334"/>
      <c r="E3407" s="343"/>
      <c r="F3407" s="345"/>
      <c r="G3407" s="345"/>
      <c r="H3407" s="343"/>
      <c r="I3407" s="345"/>
      <c r="J3407" s="345"/>
      <c r="K3407" s="343"/>
      <c r="L3407" s="345"/>
      <c r="M3407" s="345"/>
      <c r="N3407" s="343"/>
      <c r="O3407" s="343"/>
    </row>
    <row r="3408" spans="1:15" ht="12.75">
      <c r="A3408" s="342"/>
      <c r="B3408" s="342"/>
      <c r="C3408" s="342"/>
      <c r="D3408" s="334"/>
      <c r="E3408" s="343"/>
      <c r="F3408" s="345"/>
      <c r="G3408" s="345"/>
      <c r="H3408" s="343"/>
      <c r="I3408" s="345"/>
      <c r="J3408" s="345"/>
      <c r="K3408" s="343"/>
      <c r="L3408" s="345"/>
      <c r="M3408" s="345"/>
      <c r="N3408" s="343"/>
      <c r="O3408" s="343"/>
    </row>
    <row r="3409" spans="1:15" ht="12.75">
      <c r="A3409" s="342"/>
      <c r="B3409" s="342"/>
      <c r="C3409" s="342"/>
      <c r="D3409" s="334"/>
      <c r="E3409" s="343"/>
      <c r="F3409" s="345"/>
      <c r="G3409" s="345"/>
      <c r="H3409" s="343"/>
      <c r="I3409" s="345"/>
      <c r="J3409" s="345"/>
      <c r="K3409" s="343"/>
      <c r="L3409" s="345"/>
      <c r="M3409" s="345"/>
      <c r="N3409" s="343"/>
      <c r="O3409" s="343"/>
    </row>
    <row r="3410" spans="1:15" ht="12.75">
      <c r="A3410" s="346"/>
      <c r="B3410" s="334"/>
      <c r="C3410" s="334"/>
      <c r="D3410" s="334"/>
      <c r="E3410" s="343"/>
      <c r="F3410" s="345"/>
      <c r="G3410" s="345"/>
      <c r="H3410" s="343"/>
      <c r="I3410" s="345"/>
      <c r="J3410" s="345"/>
      <c r="K3410" s="343"/>
      <c r="L3410" s="345"/>
      <c r="M3410" s="345"/>
      <c r="N3410" s="343"/>
      <c r="O3410" s="343"/>
    </row>
    <row r="3411" spans="1:15" ht="12.75">
      <c r="A3411" s="373" t="s">
        <v>702</v>
      </c>
      <c r="B3411" s="373"/>
      <c r="C3411" s="373"/>
      <c r="D3411" s="373"/>
      <c r="E3411" s="373"/>
      <c r="F3411" s="373"/>
      <c r="G3411" s="373"/>
      <c r="H3411" s="373"/>
      <c r="I3411" s="373"/>
      <c r="J3411" s="373"/>
      <c r="K3411" s="373"/>
      <c r="L3411" s="373"/>
      <c r="M3411" s="373"/>
      <c r="N3411" s="373"/>
      <c r="O3411" s="373"/>
    </row>
    <row r="3412" spans="1:15" ht="12.75">
      <c r="A3412" s="340"/>
      <c r="B3412" s="340"/>
      <c r="C3412" s="340"/>
      <c r="D3412" s="340"/>
      <c r="E3412" s="340"/>
      <c r="F3412" s="340"/>
      <c r="G3412" s="340"/>
      <c r="H3412" s="340"/>
      <c r="I3412" s="340"/>
      <c r="J3412" s="340"/>
      <c r="K3412" s="340"/>
      <c r="L3412" s="340"/>
      <c r="M3412" s="340"/>
      <c r="N3412" s="340"/>
      <c r="O3412" s="340"/>
    </row>
    <row r="3413" spans="1:15" ht="31.5">
      <c r="A3413" s="374" t="s">
        <v>43</v>
      </c>
      <c r="B3413" s="276" t="s">
        <v>44</v>
      </c>
      <c r="C3413" s="367" t="s">
        <v>45</v>
      </c>
      <c r="D3413" s="368"/>
      <c r="E3413" s="368"/>
      <c r="F3413" s="368"/>
      <c r="G3413" s="368"/>
      <c r="H3413" s="368"/>
      <c r="I3413" s="368"/>
      <c r="J3413" s="368"/>
      <c r="K3413" s="368"/>
      <c r="L3413" s="368"/>
      <c r="M3413" s="368"/>
      <c r="N3413" s="369"/>
      <c r="O3413" s="130" t="s">
        <v>46</v>
      </c>
    </row>
    <row r="3414" spans="1:15" ht="12.75">
      <c r="A3414" s="375"/>
      <c r="B3414" s="277"/>
      <c r="C3414" s="367" t="s">
        <v>47</v>
      </c>
      <c r="D3414" s="368"/>
      <c r="E3414" s="368"/>
      <c r="F3414" s="367" t="s">
        <v>48</v>
      </c>
      <c r="G3414" s="368"/>
      <c r="H3414" s="368"/>
      <c r="I3414" s="367" t="s">
        <v>49</v>
      </c>
      <c r="J3414" s="368"/>
      <c r="K3414" s="368"/>
      <c r="L3414" s="367" t="s">
        <v>50</v>
      </c>
      <c r="M3414" s="368"/>
      <c r="N3414" s="369"/>
      <c r="O3414" s="130"/>
    </row>
    <row r="3415" spans="1:15" ht="21">
      <c r="A3415" s="278"/>
      <c r="B3415" s="278"/>
      <c r="C3415" s="277" t="s">
        <v>51</v>
      </c>
      <c r="D3415" s="277" t="s">
        <v>52</v>
      </c>
      <c r="E3415" s="277" t="s">
        <v>53</v>
      </c>
      <c r="F3415" s="277" t="s">
        <v>51</v>
      </c>
      <c r="G3415" s="277" t="s">
        <v>54</v>
      </c>
      <c r="H3415" s="277" t="s">
        <v>53</v>
      </c>
      <c r="I3415" s="277" t="s">
        <v>51</v>
      </c>
      <c r="J3415" s="277" t="s">
        <v>54</v>
      </c>
      <c r="K3415" s="277" t="s">
        <v>53</v>
      </c>
      <c r="L3415" s="130" t="s">
        <v>51</v>
      </c>
      <c r="M3415" s="130" t="s">
        <v>54</v>
      </c>
      <c r="N3415" s="130" t="s">
        <v>53</v>
      </c>
      <c r="O3415" s="132"/>
    </row>
    <row r="3416" spans="1:15" ht="12.75">
      <c r="A3416" s="359" t="s">
        <v>55</v>
      </c>
      <c r="B3416" s="360"/>
      <c r="C3416" s="360"/>
      <c r="D3416" s="360"/>
      <c r="E3416" s="360"/>
      <c r="F3416" s="360"/>
      <c r="G3416" s="360"/>
      <c r="H3416" s="360"/>
      <c r="I3416" s="360"/>
      <c r="J3416" s="360"/>
      <c r="K3416" s="360"/>
      <c r="L3416" s="360"/>
      <c r="M3416" s="360"/>
      <c r="N3416" s="360"/>
      <c r="O3416" s="361"/>
    </row>
    <row r="3417" spans="1:15" ht="12.75">
      <c r="A3417" s="349" t="s">
        <v>56</v>
      </c>
      <c r="B3417" s="350"/>
      <c r="C3417" s="350"/>
      <c r="D3417" s="350"/>
      <c r="E3417" s="350"/>
      <c r="F3417" s="350"/>
      <c r="G3417" s="350"/>
      <c r="H3417" s="350"/>
      <c r="I3417" s="350"/>
      <c r="J3417" s="350"/>
      <c r="K3417" s="350"/>
      <c r="L3417" s="350"/>
      <c r="M3417" s="350"/>
      <c r="N3417" s="350"/>
      <c r="O3417" s="351"/>
    </row>
    <row r="3418" spans="1:15" ht="12.75">
      <c r="A3418" s="279"/>
      <c r="B3418" s="280"/>
      <c r="C3418" s="104"/>
      <c r="D3418" s="104"/>
      <c r="E3418" s="281"/>
      <c r="F3418" s="104"/>
      <c r="G3418" s="104"/>
      <c r="H3418" s="282"/>
      <c r="I3418" s="158"/>
      <c r="J3418" s="158"/>
      <c r="K3418" s="282"/>
      <c r="L3418" s="283"/>
      <c r="M3418" s="283"/>
      <c r="N3418" s="284"/>
      <c r="O3418" s="284"/>
    </row>
    <row r="3419" spans="1:15" ht="12.75">
      <c r="A3419" s="285" t="s">
        <v>545</v>
      </c>
      <c r="B3419" s="285"/>
      <c r="C3419" s="157"/>
      <c r="D3419" s="157"/>
      <c r="E3419" s="286">
        <v>20</v>
      </c>
      <c r="F3419" s="157"/>
      <c r="G3419" s="157"/>
      <c r="H3419" s="286">
        <v>20</v>
      </c>
      <c r="I3419" s="157"/>
      <c r="J3419" s="157"/>
      <c r="K3419" s="286">
        <v>20</v>
      </c>
      <c r="L3419" s="287"/>
      <c r="M3419" s="287"/>
      <c r="N3419" s="286">
        <v>20</v>
      </c>
      <c r="O3419" s="288">
        <f>SUM(E3419,H3419,K3419,N3419)</f>
        <v>80</v>
      </c>
    </row>
    <row r="3420" spans="1:15" ht="12.75">
      <c r="A3420" s="285"/>
      <c r="B3420" s="285"/>
      <c r="C3420" s="157"/>
      <c r="D3420" s="157"/>
      <c r="E3420" s="286"/>
      <c r="F3420" s="157"/>
      <c r="G3420" s="157"/>
      <c r="H3420" s="286"/>
      <c r="I3420" s="157"/>
      <c r="J3420" s="157"/>
      <c r="K3420" s="286"/>
      <c r="L3420" s="289"/>
      <c r="M3420" s="289"/>
      <c r="N3420" s="286"/>
      <c r="O3420" s="332"/>
    </row>
    <row r="3421" spans="1:15" ht="22.5">
      <c r="A3421" s="290" t="s">
        <v>57</v>
      </c>
      <c r="B3421" s="291" t="s">
        <v>58</v>
      </c>
      <c r="C3421" s="159">
        <v>30</v>
      </c>
      <c r="D3421" s="159">
        <v>170</v>
      </c>
      <c r="E3421" s="292">
        <f>(C3421*D3421)/1000</f>
        <v>5.1</v>
      </c>
      <c r="F3421" s="159">
        <v>45</v>
      </c>
      <c r="G3421" s="159">
        <v>170</v>
      </c>
      <c r="H3421" s="292">
        <f>(F3421*G3421)/1000</f>
        <v>7.65</v>
      </c>
      <c r="I3421" s="159">
        <v>45</v>
      </c>
      <c r="J3421" s="159">
        <v>170</v>
      </c>
      <c r="K3421" s="292">
        <f>(I3421*J3421)/1000</f>
        <v>7.65</v>
      </c>
      <c r="L3421" s="293">
        <v>45</v>
      </c>
      <c r="M3421" s="293">
        <v>170</v>
      </c>
      <c r="N3421" s="292">
        <f>(L3421*M3421)/1000</f>
        <v>7.65</v>
      </c>
      <c r="O3421" s="288">
        <f>SUM(E3421,H3421,K3421,N3421)</f>
        <v>28.049999999999997</v>
      </c>
    </row>
    <row r="3422" spans="1:15" ht="12.75">
      <c r="A3422" s="290"/>
      <c r="B3422" s="291"/>
      <c r="C3422" s="159"/>
      <c r="D3422" s="159"/>
      <c r="E3422" s="281"/>
      <c r="F3422" s="159"/>
      <c r="G3422" s="159"/>
      <c r="H3422" s="281"/>
      <c r="I3422" s="159"/>
      <c r="J3422" s="159"/>
      <c r="K3422" s="281"/>
      <c r="L3422" s="293"/>
      <c r="M3422" s="293"/>
      <c r="N3422" s="281"/>
      <c r="O3422" s="288"/>
    </row>
    <row r="3423" spans="1:15" ht="12.75">
      <c r="A3423" s="279" t="s">
        <v>546</v>
      </c>
      <c r="B3423" s="291" t="s">
        <v>58</v>
      </c>
      <c r="C3423" s="158">
        <v>5</v>
      </c>
      <c r="D3423" s="158">
        <v>34</v>
      </c>
      <c r="E3423" s="292">
        <f>(C3423*D3423)/1000</f>
        <v>0.17</v>
      </c>
      <c r="F3423" s="158">
        <v>6.5</v>
      </c>
      <c r="G3423" s="158">
        <v>30</v>
      </c>
      <c r="H3423" s="292">
        <f aca="true" t="shared" si="444" ref="H3423:H3431">(F3423*G3423)/1000</f>
        <v>0.195</v>
      </c>
      <c r="I3423" s="158">
        <v>6.5</v>
      </c>
      <c r="J3423" s="158">
        <v>20</v>
      </c>
      <c r="K3423" s="292">
        <f aca="true" t="shared" si="445" ref="K3423:K3431">(I3423*J3423)/1000</f>
        <v>0.13</v>
      </c>
      <c r="L3423" s="158">
        <v>6.5</v>
      </c>
      <c r="M3423" s="158">
        <v>25</v>
      </c>
      <c r="N3423" s="292">
        <f aca="true" t="shared" si="446" ref="N3423:N3431">(L3423*M3423)/1000</f>
        <v>0.1625</v>
      </c>
      <c r="O3423" s="288">
        <f>SUM(C3423:N3423)</f>
        <v>134.1575</v>
      </c>
    </row>
    <row r="3424" spans="1:15" ht="12.75">
      <c r="A3424" s="279" t="s">
        <v>547</v>
      </c>
      <c r="B3424" s="291" t="s">
        <v>58</v>
      </c>
      <c r="C3424" s="158">
        <v>6.5</v>
      </c>
      <c r="D3424" s="158">
        <v>40</v>
      </c>
      <c r="E3424" s="292">
        <f>(C3424*D3424)/1000</f>
        <v>0.26</v>
      </c>
      <c r="F3424" s="158">
        <v>8</v>
      </c>
      <c r="G3424" s="158">
        <v>30</v>
      </c>
      <c r="H3424" s="292">
        <f t="shared" si="444"/>
        <v>0.24</v>
      </c>
      <c r="I3424" s="158">
        <v>8</v>
      </c>
      <c r="J3424" s="158">
        <v>25</v>
      </c>
      <c r="K3424" s="292">
        <f t="shared" si="445"/>
        <v>0.2</v>
      </c>
      <c r="L3424" s="158">
        <v>8</v>
      </c>
      <c r="M3424" s="158">
        <v>27</v>
      </c>
      <c r="N3424" s="292">
        <f t="shared" si="446"/>
        <v>0.216</v>
      </c>
      <c r="O3424" s="288">
        <f aca="true" t="shared" si="447" ref="O3424:O3431">SUM(E3424,H3424,K3424,N3424)</f>
        <v>0.9159999999999999</v>
      </c>
    </row>
    <row r="3425" spans="1:15" ht="12.75">
      <c r="A3425" s="279" t="s">
        <v>548</v>
      </c>
      <c r="B3425" s="291" t="s">
        <v>58</v>
      </c>
      <c r="C3425" s="158">
        <v>3</v>
      </c>
      <c r="D3425" s="158">
        <v>20</v>
      </c>
      <c r="E3425" s="292">
        <f>(C3425*D3425)/1000</f>
        <v>0.06</v>
      </c>
      <c r="F3425" s="158">
        <v>4.5</v>
      </c>
      <c r="G3425" s="158">
        <v>20</v>
      </c>
      <c r="H3425" s="292">
        <f t="shared" si="444"/>
        <v>0.09</v>
      </c>
      <c r="I3425" s="158">
        <v>4.5</v>
      </c>
      <c r="J3425" s="158">
        <v>20</v>
      </c>
      <c r="K3425" s="292">
        <f t="shared" si="445"/>
        <v>0.09</v>
      </c>
      <c r="L3425" s="158">
        <v>4.5</v>
      </c>
      <c r="M3425" s="158">
        <v>20</v>
      </c>
      <c r="N3425" s="292">
        <f t="shared" si="446"/>
        <v>0.09</v>
      </c>
      <c r="O3425" s="288">
        <f t="shared" si="447"/>
        <v>0.32999999999999996</v>
      </c>
    </row>
    <row r="3426" spans="1:15" ht="12.75">
      <c r="A3426" s="279" t="s">
        <v>549</v>
      </c>
      <c r="B3426" s="291" t="s">
        <v>58</v>
      </c>
      <c r="C3426" s="158">
        <v>30</v>
      </c>
      <c r="D3426" s="158">
        <v>30</v>
      </c>
      <c r="E3426" s="292">
        <f aca="true" t="shared" si="448" ref="E3426:E3431">(C3426*D3426)/1000</f>
        <v>0.9</v>
      </c>
      <c r="F3426" s="158">
        <v>38</v>
      </c>
      <c r="G3426" s="158">
        <v>25</v>
      </c>
      <c r="H3426" s="292">
        <f t="shared" si="444"/>
        <v>0.95</v>
      </c>
      <c r="I3426" s="158">
        <v>38</v>
      </c>
      <c r="J3426" s="158">
        <v>15</v>
      </c>
      <c r="K3426" s="292">
        <f t="shared" si="445"/>
        <v>0.57</v>
      </c>
      <c r="L3426" s="158">
        <v>38</v>
      </c>
      <c r="M3426" s="158">
        <v>25</v>
      </c>
      <c r="N3426" s="292">
        <f t="shared" si="446"/>
        <v>0.95</v>
      </c>
      <c r="O3426" s="288">
        <f t="shared" si="447"/>
        <v>3.37</v>
      </c>
    </row>
    <row r="3427" spans="1:15" ht="12.75">
      <c r="A3427" s="279" t="s">
        <v>550</v>
      </c>
      <c r="B3427" s="291" t="s">
        <v>58</v>
      </c>
      <c r="C3427" s="158">
        <v>45</v>
      </c>
      <c r="D3427" s="158">
        <v>25</v>
      </c>
      <c r="E3427" s="292">
        <f t="shared" si="448"/>
        <v>1.125</v>
      </c>
      <c r="F3427" s="158">
        <v>52</v>
      </c>
      <c r="G3427" s="158">
        <v>25</v>
      </c>
      <c r="H3427" s="292">
        <f t="shared" si="444"/>
        <v>1.3</v>
      </c>
      <c r="I3427" s="158">
        <v>52</v>
      </c>
      <c r="J3427" s="158">
        <v>25</v>
      </c>
      <c r="K3427" s="292">
        <f t="shared" si="445"/>
        <v>1.3</v>
      </c>
      <c r="L3427" s="158">
        <v>52</v>
      </c>
      <c r="M3427" s="158">
        <v>25</v>
      </c>
      <c r="N3427" s="292">
        <f t="shared" si="446"/>
        <v>1.3</v>
      </c>
      <c r="O3427" s="288">
        <f t="shared" si="447"/>
        <v>5.0249999999999995</v>
      </c>
    </row>
    <row r="3428" spans="1:15" ht="12.75">
      <c r="A3428" s="279" t="s">
        <v>551</v>
      </c>
      <c r="B3428" s="291" t="s">
        <v>58</v>
      </c>
      <c r="C3428" s="158"/>
      <c r="D3428" s="158"/>
      <c r="E3428" s="292">
        <f t="shared" si="448"/>
        <v>0</v>
      </c>
      <c r="F3428" s="158"/>
      <c r="G3428" s="158"/>
      <c r="H3428" s="292">
        <f t="shared" si="444"/>
        <v>0</v>
      </c>
      <c r="I3428" s="158">
        <v>4</v>
      </c>
      <c r="J3428" s="158">
        <v>50</v>
      </c>
      <c r="K3428" s="292">
        <f t="shared" si="445"/>
        <v>0.2</v>
      </c>
      <c r="L3428" s="158"/>
      <c r="M3428" s="158"/>
      <c r="N3428" s="292">
        <f t="shared" si="446"/>
        <v>0</v>
      </c>
      <c r="O3428" s="288">
        <f t="shared" si="447"/>
        <v>0.2</v>
      </c>
    </row>
    <row r="3429" spans="1:15" ht="12.75">
      <c r="A3429" s="279" t="s">
        <v>552</v>
      </c>
      <c r="B3429" s="291" t="s">
        <v>58</v>
      </c>
      <c r="C3429" s="158"/>
      <c r="D3429" s="158"/>
      <c r="E3429" s="292">
        <f t="shared" si="448"/>
        <v>0</v>
      </c>
      <c r="F3429" s="158"/>
      <c r="G3429" s="158"/>
      <c r="H3429" s="292">
        <f t="shared" si="444"/>
        <v>0</v>
      </c>
      <c r="I3429" s="158">
        <v>6</v>
      </c>
      <c r="J3429" s="158">
        <v>50</v>
      </c>
      <c r="K3429" s="292">
        <f t="shared" si="445"/>
        <v>0.3</v>
      </c>
      <c r="L3429" s="158"/>
      <c r="M3429" s="158"/>
      <c r="N3429" s="292">
        <f t="shared" si="446"/>
        <v>0</v>
      </c>
      <c r="O3429" s="288">
        <f t="shared" si="447"/>
        <v>0.3</v>
      </c>
    </row>
    <row r="3430" spans="1:15" ht="12.75">
      <c r="A3430" s="279" t="s">
        <v>693</v>
      </c>
      <c r="B3430" s="291" t="s">
        <v>58</v>
      </c>
      <c r="C3430" s="158"/>
      <c r="D3430" s="158"/>
      <c r="E3430" s="292">
        <f t="shared" si="448"/>
        <v>0</v>
      </c>
      <c r="F3430" s="158"/>
      <c r="G3430" s="158"/>
      <c r="H3430" s="292">
        <f t="shared" si="444"/>
        <v>0</v>
      </c>
      <c r="I3430" s="158">
        <v>2.5</v>
      </c>
      <c r="J3430" s="158">
        <v>180</v>
      </c>
      <c r="K3430" s="292">
        <f t="shared" si="445"/>
        <v>0.45</v>
      </c>
      <c r="L3430" s="158"/>
      <c r="M3430" s="158"/>
      <c r="N3430" s="292">
        <f t="shared" si="446"/>
        <v>0</v>
      </c>
      <c r="O3430" s="288">
        <f t="shared" si="447"/>
        <v>0.45</v>
      </c>
    </row>
    <row r="3431" spans="1:15" ht="12.75">
      <c r="A3431" s="279" t="s">
        <v>698</v>
      </c>
      <c r="B3431" s="291" t="s">
        <v>58</v>
      </c>
      <c r="C3431" s="158"/>
      <c r="D3431" s="158"/>
      <c r="E3431" s="292">
        <f t="shared" si="448"/>
        <v>0</v>
      </c>
      <c r="F3431" s="158"/>
      <c r="G3431" s="158"/>
      <c r="H3431" s="292">
        <f t="shared" si="444"/>
        <v>0</v>
      </c>
      <c r="I3431" s="158">
        <v>15</v>
      </c>
      <c r="J3431" s="158">
        <v>50</v>
      </c>
      <c r="K3431" s="292">
        <f t="shared" si="445"/>
        <v>0.75</v>
      </c>
      <c r="L3431" s="158"/>
      <c r="M3431" s="158"/>
      <c r="N3431" s="292">
        <f t="shared" si="446"/>
        <v>0</v>
      </c>
      <c r="O3431" s="288">
        <f t="shared" si="447"/>
        <v>0.75</v>
      </c>
    </row>
    <row r="3432" spans="1:15" ht="12.75">
      <c r="A3432" s="279"/>
      <c r="B3432" s="291"/>
      <c r="C3432" s="16"/>
      <c r="D3432" s="16"/>
      <c r="E3432" s="281"/>
      <c r="F3432" s="16"/>
      <c r="G3432" s="16"/>
      <c r="H3432" s="281"/>
      <c r="I3432" s="16"/>
      <c r="J3432" s="16"/>
      <c r="K3432" s="281"/>
      <c r="L3432" s="16"/>
      <c r="M3432" s="16"/>
      <c r="N3432" s="292"/>
      <c r="O3432" s="288"/>
    </row>
    <row r="3433" spans="1:15" ht="12.75">
      <c r="A3433" s="285" t="s">
        <v>553</v>
      </c>
      <c r="B3433" s="157"/>
      <c r="C3433" s="157"/>
      <c r="D3433" s="157"/>
      <c r="E3433" s="286">
        <f>SUM(E3423:E3431)</f>
        <v>2.515</v>
      </c>
      <c r="F3433" s="157"/>
      <c r="G3433" s="157"/>
      <c r="H3433" s="286">
        <f>SUM(H3423:H3431)</f>
        <v>2.7750000000000004</v>
      </c>
      <c r="I3433" s="157"/>
      <c r="J3433" s="157"/>
      <c r="K3433" s="286">
        <f>SUM(K3423:K3431)</f>
        <v>3.99</v>
      </c>
      <c r="L3433" s="157"/>
      <c r="M3433" s="157"/>
      <c r="N3433" s="286">
        <f>SUM(N3423:N3431)</f>
        <v>2.7184999999999997</v>
      </c>
      <c r="O3433" s="288">
        <f>SUM(E3433,H3433,K3433,N3433)</f>
        <v>11.9985</v>
      </c>
    </row>
    <row r="3434" spans="1:15" ht="12.75">
      <c r="A3434" s="285"/>
      <c r="B3434" s="157"/>
      <c r="C3434" s="157"/>
      <c r="D3434" s="157"/>
      <c r="E3434" s="285"/>
      <c r="F3434" s="157"/>
      <c r="G3434" s="157"/>
      <c r="H3434" s="285"/>
      <c r="I3434" s="157"/>
      <c r="J3434" s="157"/>
      <c r="K3434" s="285"/>
      <c r="L3434" s="157"/>
      <c r="M3434" s="157"/>
      <c r="N3434" s="285"/>
      <c r="O3434" s="294"/>
    </row>
    <row r="3435" spans="1:15" ht="12.75">
      <c r="A3435" s="296" t="s">
        <v>59</v>
      </c>
      <c r="B3435" s="167" t="s">
        <v>169</v>
      </c>
      <c r="C3435" s="297">
        <v>280</v>
      </c>
      <c r="D3435" s="297">
        <v>40</v>
      </c>
      <c r="E3435" s="292">
        <f>(C3435*D3435)/1000</f>
        <v>11.2</v>
      </c>
      <c r="F3435" s="297">
        <v>300</v>
      </c>
      <c r="G3435" s="297">
        <v>40</v>
      </c>
      <c r="H3435" s="292">
        <f>(F3435*G3435)/1000</f>
        <v>12</v>
      </c>
      <c r="I3435" s="297">
        <v>300</v>
      </c>
      <c r="J3435" s="297">
        <v>40</v>
      </c>
      <c r="K3435" s="292">
        <f>(I3435*J3435)/1000</f>
        <v>12</v>
      </c>
      <c r="L3435" s="298">
        <v>300</v>
      </c>
      <c r="M3435" s="299">
        <v>40</v>
      </c>
      <c r="N3435" s="292">
        <f>(L3435*M3435)/1000</f>
        <v>12</v>
      </c>
      <c r="O3435" s="288">
        <f>SUM(E3435,H3435,K3435,N3435)</f>
        <v>47.2</v>
      </c>
    </row>
    <row r="3436" spans="1:15" ht="12.75">
      <c r="A3436" s="296"/>
      <c r="B3436" s="167"/>
      <c r="C3436" s="52"/>
      <c r="D3436" s="52"/>
      <c r="E3436" s="281"/>
      <c r="F3436" s="52"/>
      <c r="G3436" s="52"/>
      <c r="H3436" s="281"/>
      <c r="I3436" s="52"/>
      <c r="J3436" s="52"/>
      <c r="K3436" s="281"/>
      <c r="L3436" s="155"/>
      <c r="M3436" s="155"/>
      <c r="N3436" s="300"/>
      <c r="O3436" s="301"/>
    </row>
    <row r="3437" spans="1:15" ht="21">
      <c r="A3437" s="167" t="s">
        <v>60</v>
      </c>
      <c r="B3437" s="167"/>
      <c r="C3437" s="52"/>
      <c r="D3437" s="52"/>
      <c r="E3437" s="302">
        <v>0.5</v>
      </c>
      <c r="F3437" s="303"/>
      <c r="G3437" s="303"/>
      <c r="H3437" s="302">
        <v>0.5</v>
      </c>
      <c r="I3437" s="303"/>
      <c r="J3437" s="303"/>
      <c r="K3437" s="302">
        <v>0.5</v>
      </c>
      <c r="L3437" s="304"/>
      <c r="M3437" s="304"/>
      <c r="N3437" s="304">
        <v>0.5</v>
      </c>
      <c r="O3437" s="305">
        <f>SUM(E3437,H3437,K3437,N3437)</f>
        <v>2</v>
      </c>
    </row>
    <row r="3438" spans="1:15" ht="12.75">
      <c r="A3438" s="362" t="s">
        <v>61</v>
      </c>
      <c r="B3438" s="363"/>
      <c r="C3438" s="363"/>
      <c r="D3438" s="364"/>
      <c r="E3438" s="158"/>
      <c r="F3438" s="158"/>
      <c r="G3438" s="158"/>
      <c r="H3438" s="158"/>
      <c r="I3438" s="158"/>
      <c r="J3438" s="158"/>
      <c r="K3438" s="158"/>
      <c r="L3438" s="158"/>
      <c r="M3438" s="158"/>
      <c r="N3438" s="158"/>
      <c r="O3438" s="158"/>
    </row>
    <row r="3439" spans="1:15" ht="22.5">
      <c r="A3439" s="52" t="s">
        <v>62</v>
      </c>
      <c r="B3439" s="167" t="s">
        <v>63</v>
      </c>
      <c r="C3439" s="297">
        <v>3.27</v>
      </c>
      <c r="D3439" s="297">
        <v>4.38</v>
      </c>
      <c r="E3439" s="302">
        <f>C3439*D3439</f>
        <v>14.3226</v>
      </c>
      <c r="F3439" s="297">
        <v>2.18</v>
      </c>
      <c r="G3439" s="297">
        <v>4.38</v>
      </c>
      <c r="H3439" s="302">
        <f>F3439*G3439</f>
        <v>9.5484</v>
      </c>
      <c r="I3439" s="297">
        <v>1.29</v>
      </c>
      <c r="J3439" s="297">
        <v>4.39</v>
      </c>
      <c r="K3439" s="302">
        <f>I3439*J3439</f>
        <v>5.6631</v>
      </c>
      <c r="L3439" s="307">
        <v>4.16</v>
      </c>
      <c r="M3439" s="303">
        <v>4.37</v>
      </c>
      <c r="N3439" s="302">
        <f>L3439*M3439</f>
        <v>18.1792</v>
      </c>
      <c r="O3439" s="308">
        <f>E3439+H3439+K3439+N3439</f>
        <v>47.713300000000004</v>
      </c>
    </row>
    <row r="3440" spans="1:15" ht="22.5">
      <c r="A3440" s="52" t="s">
        <v>64</v>
      </c>
      <c r="B3440" s="167" t="s">
        <v>65</v>
      </c>
      <c r="C3440" s="297">
        <v>64.13</v>
      </c>
      <c r="D3440" s="297">
        <v>2.222</v>
      </c>
      <c r="E3440" s="302">
        <f>C3440*D3440</f>
        <v>142.49686</v>
      </c>
      <c r="F3440" s="297">
        <v>12.1</v>
      </c>
      <c r="G3440" s="297">
        <v>2.222</v>
      </c>
      <c r="H3440" s="302">
        <f>F3440*G3440</f>
        <v>26.8862</v>
      </c>
      <c r="I3440" s="297"/>
      <c r="J3440" s="297"/>
      <c r="K3440" s="302">
        <f>I3440*J3440</f>
        <v>0</v>
      </c>
      <c r="L3440" s="307">
        <v>53.05</v>
      </c>
      <c r="M3440" s="303">
        <v>2.222</v>
      </c>
      <c r="N3440" s="302">
        <f>L3440*M3440</f>
        <v>117.8771</v>
      </c>
      <c r="O3440" s="308">
        <f>E3440+H3440+K3440+N3440</f>
        <v>287.26016</v>
      </c>
    </row>
    <row r="3441" spans="1:15" ht="45">
      <c r="A3441" s="52" t="s">
        <v>66</v>
      </c>
      <c r="B3441" s="167" t="s">
        <v>65</v>
      </c>
      <c r="C3441" s="297"/>
      <c r="D3441" s="297">
        <v>2.22</v>
      </c>
      <c r="E3441" s="302">
        <f>C3441*D3441</f>
        <v>0</v>
      </c>
      <c r="F3441" s="297"/>
      <c r="G3441" s="297">
        <v>2.22</v>
      </c>
      <c r="H3441" s="302">
        <f>F3441*G3441</f>
        <v>0</v>
      </c>
      <c r="I3441" s="297"/>
      <c r="J3441" s="297"/>
      <c r="K3441" s="302">
        <f>I3441*J3441</f>
        <v>0</v>
      </c>
      <c r="L3441" s="307"/>
      <c r="M3441" s="303">
        <v>2.22</v>
      </c>
      <c r="N3441" s="302">
        <f>L3441*M3441</f>
        <v>0</v>
      </c>
      <c r="O3441" s="308">
        <f>E3441+H3441+K3441+N3441</f>
        <v>0</v>
      </c>
    </row>
    <row r="3442" spans="1:15" ht="22.5">
      <c r="A3442" s="52" t="s">
        <v>67</v>
      </c>
      <c r="B3442" s="167" t="s">
        <v>32</v>
      </c>
      <c r="C3442" s="297">
        <v>82</v>
      </c>
      <c r="D3442" s="297">
        <v>0.03</v>
      </c>
      <c r="E3442" s="302">
        <f>C3442*D3442</f>
        <v>2.46</v>
      </c>
      <c r="F3442" s="297">
        <v>82</v>
      </c>
      <c r="G3442" s="297">
        <v>0.03</v>
      </c>
      <c r="H3442" s="302">
        <f>F3442*G3442</f>
        <v>2.46</v>
      </c>
      <c r="I3442" s="297">
        <v>82</v>
      </c>
      <c r="J3442" s="297">
        <v>0.03</v>
      </c>
      <c r="K3442" s="302">
        <f>I3442*J3442</f>
        <v>2.46</v>
      </c>
      <c r="L3442" s="297">
        <v>82</v>
      </c>
      <c r="M3442" s="297">
        <v>0.029</v>
      </c>
      <c r="N3442" s="302">
        <f>L3442*M3442</f>
        <v>2.378</v>
      </c>
      <c r="O3442" s="308">
        <f>E3442+H3442+K3442+N3442</f>
        <v>9.758</v>
      </c>
    </row>
    <row r="3443" spans="1:15" ht="22.5">
      <c r="A3443" s="52" t="s">
        <v>68</v>
      </c>
      <c r="B3443" s="167" t="s">
        <v>32</v>
      </c>
      <c r="C3443" s="297">
        <v>82</v>
      </c>
      <c r="D3443" s="297">
        <v>0.0175</v>
      </c>
      <c r="E3443" s="302">
        <f>C3443*D3443</f>
        <v>1.435</v>
      </c>
      <c r="F3443" s="297">
        <v>82</v>
      </c>
      <c r="G3443" s="297">
        <v>0.0173</v>
      </c>
      <c r="H3443" s="302">
        <f>F3443*G3443</f>
        <v>1.4185999999999999</v>
      </c>
      <c r="I3443" s="297">
        <v>82</v>
      </c>
      <c r="J3443" s="297">
        <v>0.0172</v>
      </c>
      <c r="K3443" s="302">
        <f>I3443*J3443</f>
        <v>1.4104</v>
      </c>
      <c r="L3443" s="303">
        <v>82</v>
      </c>
      <c r="M3443" s="303">
        <v>0.017</v>
      </c>
      <c r="N3443" s="302">
        <f>L3443*M3443</f>
        <v>1.3940000000000001</v>
      </c>
      <c r="O3443" s="308">
        <f>E3443+H3443+K3443+N3443</f>
        <v>5.658</v>
      </c>
    </row>
    <row r="3444" spans="1:15" ht="52.5">
      <c r="A3444" s="291" t="s">
        <v>69</v>
      </c>
      <c r="B3444" s="309" t="s">
        <v>1</v>
      </c>
      <c r="C3444" s="157"/>
      <c r="D3444" s="157"/>
      <c r="E3444" s="286">
        <f>E3439+E3440+E3441+E3442+E3443</f>
        <v>160.71446</v>
      </c>
      <c r="F3444" s="286"/>
      <c r="G3444" s="286"/>
      <c r="H3444" s="286">
        <f>H3439+H3440+H3441+H3442+H3443</f>
        <v>40.3132</v>
      </c>
      <c r="I3444" s="286"/>
      <c r="J3444" s="286"/>
      <c r="K3444" s="286">
        <f>K3439+K3440+K3441+K3442+K3443</f>
        <v>9.5335</v>
      </c>
      <c r="L3444" s="286"/>
      <c r="M3444" s="286"/>
      <c r="N3444" s="286">
        <f>N3439+N3440+N3441+N3442+N3443</f>
        <v>139.8283</v>
      </c>
      <c r="O3444" s="286">
        <f>O3439+O3440+O3441+O3442+O3443</f>
        <v>350.38946</v>
      </c>
    </row>
    <row r="3445" spans="1:15" ht="12.75">
      <c r="A3445" s="352" t="s">
        <v>554</v>
      </c>
      <c r="B3445" s="365"/>
      <c r="C3445" s="365"/>
      <c r="D3445" s="365"/>
      <c r="E3445" s="365"/>
      <c r="F3445" s="365"/>
      <c r="G3445" s="365"/>
      <c r="H3445" s="365"/>
      <c r="I3445" s="365"/>
      <c r="J3445" s="365"/>
      <c r="K3445" s="365"/>
      <c r="L3445" s="365"/>
      <c r="M3445" s="365"/>
      <c r="N3445" s="365"/>
      <c r="O3445" s="366"/>
    </row>
    <row r="3446" spans="1:15" ht="12.75">
      <c r="A3446" s="167" t="s">
        <v>70</v>
      </c>
      <c r="B3446" s="167" t="s">
        <v>32</v>
      </c>
      <c r="C3446" s="297"/>
      <c r="D3446" s="297"/>
      <c r="E3446" s="302">
        <f>C3446*D3446</f>
        <v>0</v>
      </c>
      <c r="F3446" s="297"/>
      <c r="G3446" s="297"/>
      <c r="H3446" s="302">
        <f>F3446*G3446</f>
        <v>0</v>
      </c>
      <c r="I3446" s="297"/>
      <c r="J3446" s="297"/>
      <c r="K3446" s="302">
        <f>I3446*J3446</f>
        <v>0</v>
      </c>
      <c r="L3446" s="307"/>
      <c r="M3446" s="303"/>
      <c r="N3446" s="302">
        <f>L3446*M3446</f>
        <v>0</v>
      </c>
      <c r="O3446" s="308">
        <f>E3446+H3446+K3446+N3446</f>
        <v>0</v>
      </c>
    </row>
    <row r="3447" spans="1:15" ht="12.75">
      <c r="A3447" s="167" t="s">
        <v>71</v>
      </c>
      <c r="B3447" s="167" t="s">
        <v>141</v>
      </c>
      <c r="C3447" s="297"/>
      <c r="D3447" s="297"/>
      <c r="E3447" s="302">
        <f>C3447*D3447</f>
        <v>0</v>
      </c>
      <c r="F3447" s="297"/>
      <c r="G3447" s="297"/>
      <c r="H3447" s="302">
        <f>F3447*G3447</f>
        <v>0</v>
      </c>
      <c r="I3447" s="297"/>
      <c r="J3447" s="297"/>
      <c r="K3447" s="302">
        <f>I3447*J3447</f>
        <v>0</v>
      </c>
      <c r="L3447" s="307"/>
      <c r="M3447" s="303"/>
      <c r="N3447" s="302">
        <f>L3447*M3447</f>
        <v>0</v>
      </c>
      <c r="O3447" s="308">
        <f>E3447+H3447+K3447+N3447</f>
        <v>0</v>
      </c>
    </row>
    <row r="3448" spans="1:15" ht="12.75">
      <c r="A3448" s="167"/>
      <c r="B3448" s="167" t="s">
        <v>169</v>
      </c>
      <c r="C3448" s="297"/>
      <c r="D3448" s="297"/>
      <c r="E3448" s="302"/>
      <c r="F3448" s="297"/>
      <c r="G3448" s="297"/>
      <c r="H3448" s="302"/>
      <c r="I3448" s="297"/>
      <c r="J3448" s="297"/>
      <c r="K3448" s="302"/>
      <c r="L3448" s="307"/>
      <c r="M3448" s="307"/>
      <c r="N3448" s="302"/>
      <c r="O3448" s="308"/>
    </row>
    <row r="3449" spans="1:15" ht="21">
      <c r="A3449" s="167" t="s">
        <v>619</v>
      </c>
      <c r="B3449" s="167"/>
      <c r="C3449" s="297"/>
      <c r="D3449" s="297"/>
      <c r="E3449" s="302">
        <f>SUM(E3446:E3448)</f>
        <v>0</v>
      </c>
      <c r="F3449" s="297"/>
      <c r="G3449" s="297"/>
      <c r="H3449" s="302">
        <f>SUM(H3446:H3448)</f>
        <v>0</v>
      </c>
      <c r="I3449" s="297"/>
      <c r="J3449" s="297"/>
      <c r="K3449" s="302">
        <f>SUM(K3446:K3448)</f>
        <v>0</v>
      </c>
      <c r="L3449" s="307"/>
      <c r="M3449" s="307"/>
      <c r="N3449" s="302">
        <f>SUM(N3446:N3448)</f>
        <v>0</v>
      </c>
      <c r="O3449" s="308">
        <f>SUM(O3446:O3448)</f>
        <v>0</v>
      </c>
    </row>
    <row r="3450" spans="1:15" ht="12.75">
      <c r="A3450" s="167"/>
      <c r="B3450" s="167"/>
      <c r="C3450" s="167"/>
      <c r="D3450" s="167"/>
      <c r="E3450" s="310"/>
      <c r="F3450" s="167"/>
      <c r="G3450" s="167"/>
      <c r="H3450" s="167"/>
      <c r="I3450" s="167"/>
      <c r="J3450" s="167"/>
      <c r="K3450" s="310"/>
      <c r="L3450" s="310"/>
      <c r="M3450" s="310"/>
      <c r="N3450" s="310"/>
      <c r="O3450" s="311"/>
    </row>
    <row r="3451" spans="1:15" ht="12.75">
      <c r="A3451" s="167" t="s">
        <v>650</v>
      </c>
      <c r="B3451" s="167" t="s">
        <v>561</v>
      </c>
      <c r="C3451" s="52"/>
      <c r="D3451" s="52"/>
      <c r="E3451" s="302">
        <v>10</v>
      </c>
      <c r="F3451" s="160"/>
      <c r="G3451" s="160"/>
      <c r="H3451" s="168"/>
      <c r="I3451" s="160"/>
      <c r="J3451" s="160"/>
      <c r="K3451" s="168"/>
      <c r="L3451" s="160"/>
      <c r="M3451" s="160"/>
      <c r="N3451" s="168"/>
      <c r="O3451" s="308">
        <f>E3451+H3451+K3451+N3451</f>
        <v>10</v>
      </c>
    </row>
    <row r="3452" spans="1:15" ht="12.75">
      <c r="A3452" s="167"/>
      <c r="B3452" s="167"/>
      <c r="C3452" s="52"/>
      <c r="D3452" s="52"/>
      <c r="E3452" s="302"/>
      <c r="F3452" s="52"/>
      <c r="G3452" s="52"/>
      <c r="H3452" s="52"/>
      <c r="I3452" s="52"/>
      <c r="J3452" s="52"/>
      <c r="K3452" s="52"/>
      <c r="L3452" s="52"/>
      <c r="M3452" s="52"/>
      <c r="N3452" s="52"/>
      <c r="O3452" s="316"/>
    </row>
    <row r="3453" spans="1:15" ht="21">
      <c r="A3453" s="167" t="s">
        <v>562</v>
      </c>
      <c r="B3453" s="167"/>
      <c r="C3453" s="167"/>
      <c r="D3453" s="167"/>
      <c r="E3453" s="310"/>
      <c r="F3453" s="167"/>
      <c r="G3453" s="167"/>
      <c r="H3453" s="310"/>
      <c r="I3453" s="167"/>
      <c r="J3453" s="167"/>
      <c r="K3453" s="310"/>
      <c r="L3453" s="310"/>
      <c r="M3453" s="310"/>
      <c r="N3453" s="310"/>
      <c r="O3453" s="157"/>
    </row>
    <row r="3454" spans="1:15" ht="12.75">
      <c r="A3454" s="52" t="s">
        <v>563</v>
      </c>
      <c r="B3454" s="167" t="s">
        <v>333</v>
      </c>
      <c r="C3454" s="297"/>
      <c r="D3454" s="297"/>
      <c r="E3454" s="292">
        <f aca="true" t="shared" si="449" ref="E3454:E3459">(C3454*D3454)/1000</f>
        <v>0</v>
      </c>
      <c r="F3454" s="297">
        <v>18</v>
      </c>
      <c r="G3454" s="297">
        <v>80</v>
      </c>
      <c r="H3454" s="292">
        <f aca="true" t="shared" si="450" ref="H3454:H3459">(F3454*G3454)/1000</f>
        <v>1.44</v>
      </c>
      <c r="I3454" s="297">
        <v>5</v>
      </c>
      <c r="J3454" s="297">
        <v>80</v>
      </c>
      <c r="K3454" s="292">
        <f aca="true" t="shared" si="451" ref="K3454:K3459">(I3454*J3454)/1000</f>
        <v>0.4</v>
      </c>
      <c r="L3454" s="298"/>
      <c r="M3454" s="298"/>
      <c r="N3454" s="292">
        <f aca="true" t="shared" si="452" ref="N3454:N3459">(L3454*M3454)/1000</f>
        <v>0</v>
      </c>
      <c r="O3454" s="308">
        <f aca="true" t="shared" si="453" ref="O3454:O3460">E3454+H3454+K3454+N3454</f>
        <v>1.8399999999999999</v>
      </c>
    </row>
    <row r="3455" spans="1:15" ht="12.75">
      <c r="A3455" s="52" t="s">
        <v>565</v>
      </c>
      <c r="B3455" s="167" t="s">
        <v>333</v>
      </c>
      <c r="C3455" s="297">
        <v>3</v>
      </c>
      <c r="D3455" s="297">
        <v>100</v>
      </c>
      <c r="E3455" s="292">
        <f t="shared" si="449"/>
        <v>0.3</v>
      </c>
      <c r="F3455" s="297"/>
      <c r="G3455" s="297"/>
      <c r="H3455" s="292">
        <f t="shared" si="450"/>
        <v>0</v>
      </c>
      <c r="I3455" s="297"/>
      <c r="J3455" s="297"/>
      <c r="K3455" s="292">
        <f t="shared" si="451"/>
        <v>0</v>
      </c>
      <c r="L3455" s="298"/>
      <c r="M3455" s="298"/>
      <c r="N3455" s="292">
        <f t="shared" si="452"/>
        <v>0</v>
      </c>
      <c r="O3455" s="308">
        <f t="shared" si="453"/>
        <v>0.3</v>
      </c>
    </row>
    <row r="3456" spans="1:15" ht="12.75">
      <c r="A3456" s="52" t="s">
        <v>657</v>
      </c>
      <c r="B3456" s="167" t="s">
        <v>365</v>
      </c>
      <c r="C3456" s="297"/>
      <c r="D3456" s="297"/>
      <c r="E3456" s="292">
        <f t="shared" si="449"/>
        <v>0</v>
      </c>
      <c r="F3456" s="297"/>
      <c r="G3456" s="297"/>
      <c r="H3456" s="292">
        <f t="shared" si="450"/>
        <v>0</v>
      </c>
      <c r="I3456" s="297">
        <v>10</v>
      </c>
      <c r="J3456" s="297">
        <v>300</v>
      </c>
      <c r="K3456" s="292">
        <f t="shared" si="451"/>
        <v>3</v>
      </c>
      <c r="L3456" s="298"/>
      <c r="M3456" s="298"/>
      <c r="N3456" s="292">
        <f t="shared" si="452"/>
        <v>0</v>
      </c>
      <c r="O3456" s="308">
        <f t="shared" si="453"/>
        <v>3</v>
      </c>
    </row>
    <row r="3457" spans="1:15" ht="12.75">
      <c r="A3457" s="52" t="s">
        <v>567</v>
      </c>
      <c r="B3457" s="167" t="s">
        <v>333</v>
      </c>
      <c r="C3457" s="297"/>
      <c r="D3457" s="297"/>
      <c r="E3457" s="292">
        <f t="shared" si="449"/>
        <v>0</v>
      </c>
      <c r="F3457" s="297">
        <v>250</v>
      </c>
      <c r="G3457" s="297">
        <v>5</v>
      </c>
      <c r="H3457" s="292">
        <f t="shared" si="450"/>
        <v>1.25</v>
      </c>
      <c r="I3457" s="297"/>
      <c r="J3457" s="297"/>
      <c r="K3457" s="292">
        <f t="shared" si="451"/>
        <v>0</v>
      </c>
      <c r="L3457" s="298"/>
      <c r="M3457" s="298"/>
      <c r="N3457" s="292">
        <f t="shared" si="452"/>
        <v>0</v>
      </c>
      <c r="O3457" s="308">
        <f t="shared" si="453"/>
        <v>1.25</v>
      </c>
    </row>
    <row r="3458" spans="1:15" ht="22.5">
      <c r="A3458" s="52" t="s">
        <v>194</v>
      </c>
      <c r="B3458" s="167" t="s">
        <v>193</v>
      </c>
      <c r="C3458" s="297"/>
      <c r="D3458" s="297"/>
      <c r="E3458" s="292">
        <f t="shared" si="449"/>
        <v>0</v>
      </c>
      <c r="F3458" s="297">
        <v>3</v>
      </c>
      <c r="G3458" s="297">
        <v>500</v>
      </c>
      <c r="H3458" s="292">
        <f t="shared" si="450"/>
        <v>1.5</v>
      </c>
      <c r="I3458" s="297"/>
      <c r="J3458" s="297"/>
      <c r="K3458" s="292">
        <f t="shared" si="451"/>
        <v>0</v>
      </c>
      <c r="L3458" s="298"/>
      <c r="M3458" s="298"/>
      <c r="N3458" s="292">
        <f t="shared" si="452"/>
        <v>0</v>
      </c>
      <c r="O3458" s="308">
        <f t="shared" si="453"/>
        <v>1.5</v>
      </c>
    </row>
    <row r="3459" spans="1:15" ht="12.75">
      <c r="A3459" s="52" t="s">
        <v>192</v>
      </c>
      <c r="B3459" s="167" t="s">
        <v>193</v>
      </c>
      <c r="C3459" s="297"/>
      <c r="D3459" s="297"/>
      <c r="E3459" s="292">
        <f t="shared" si="449"/>
        <v>0</v>
      </c>
      <c r="F3459" s="297"/>
      <c r="G3459" s="297"/>
      <c r="H3459" s="292">
        <f t="shared" si="450"/>
        <v>0</v>
      </c>
      <c r="I3459" s="297">
        <v>54</v>
      </c>
      <c r="J3459" s="297">
        <v>450</v>
      </c>
      <c r="K3459" s="292">
        <f t="shared" si="451"/>
        <v>24.3</v>
      </c>
      <c r="L3459" s="298"/>
      <c r="M3459" s="298"/>
      <c r="N3459" s="292">
        <f t="shared" si="452"/>
        <v>0</v>
      </c>
      <c r="O3459" s="308">
        <f t="shared" si="453"/>
        <v>24.3</v>
      </c>
    </row>
    <row r="3460" spans="1:15" ht="33.75">
      <c r="A3460" s="143" t="s">
        <v>569</v>
      </c>
      <c r="B3460" s="167" t="s">
        <v>561</v>
      </c>
      <c r="C3460" s="167"/>
      <c r="D3460" s="167"/>
      <c r="E3460" s="312">
        <v>1</v>
      </c>
      <c r="F3460" s="313"/>
      <c r="G3460" s="313"/>
      <c r="H3460" s="312">
        <v>5</v>
      </c>
      <c r="I3460" s="313"/>
      <c r="J3460" s="313"/>
      <c r="K3460" s="312">
        <v>5</v>
      </c>
      <c r="L3460" s="312"/>
      <c r="M3460" s="312"/>
      <c r="N3460" s="312">
        <v>5</v>
      </c>
      <c r="O3460" s="308">
        <f t="shared" si="453"/>
        <v>16</v>
      </c>
    </row>
    <row r="3461" spans="1:15" ht="32.25">
      <c r="A3461" s="314" t="s">
        <v>78</v>
      </c>
      <c r="B3461" s="309" t="s">
        <v>1</v>
      </c>
      <c r="C3461" s="309"/>
      <c r="D3461" s="309"/>
      <c r="E3461" s="315">
        <f>SUM(E3454:E3460)</f>
        <v>1.3</v>
      </c>
      <c r="F3461" s="315"/>
      <c r="G3461" s="315"/>
      <c r="H3461" s="315">
        <f>SUM(H3454:H3460)</f>
        <v>9.19</v>
      </c>
      <c r="I3461" s="315"/>
      <c r="J3461" s="315"/>
      <c r="K3461" s="315">
        <f>SUM(K3454:K3460)</f>
        <v>32.7</v>
      </c>
      <c r="L3461" s="315"/>
      <c r="M3461" s="315"/>
      <c r="N3461" s="315">
        <f>SUM(N3454:N3460)</f>
        <v>5</v>
      </c>
      <c r="O3461" s="315">
        <f>SUM(O3454:O3460)</f>
        <v>48.19</v>
      </c>
    </row>
    <row r="3462" spans="1:15" ht="21">
      <c r="A3462" s="1" t="s">
        <v>79</v>
      </c>
      <c r="B3462" s="167"/>
      <c r="C3462" s="158"/>
      <c r="D3462" s="158"/>
      <c r="E3462" s="158"/>
      <c r="F3462" s="158"/>
      <c r="G3462" s="158"/>
      <c r="H3462" s="158"/>
      <c r="I3462" s="158"/>
      <c r="J3462" s="158"/>
      <c r="K3462" s="158"/>
      <c r="L3462" s="158"/>
      <c r="M3462" s="158"/>
      <c r="N3462" s="158"/>
      <c r="O3462" s="157"/>
    </row>
    <row r="3463" spans="1:15" ht="12.75">
      <c r="A3463" s="143"/>
      <c r="B3463" s="167" t="s">
        <v>561</v>
      </c>
      <c r="C3463" s="158"/>
      <c r="D3463" s="158"/>
      <c r="E3463" s="316"/>
      <c r="F3463" s="158"/>
      <c r="G3463" s="158"/>
      <c r="H3463" s="316"/>
      <c r="I3463" s="316"/>
      <c r="J3463" s="316"/>
      <c r="K3463" s="316"/>
      <c r="L3463" s="158"/>
      <c r="M3463" s="158"/>
      <c r="N3463" s="316"/>
      <c r="O3463" s="308">
        <f>E3463+H3463+K3463+N3463</f>
        <v>0</v>
      </c>
    </row>
    <row r="3464" spans="1:15" ht="12.75">
      <c r="A3464" s="52"/>
      <c r="B3464" s="52"/>
      <c r="C3464" s="52"/>
      <c r="D3464" s="52"/>
      <c r="E3464" s="52"/>
      <c r="F3464" s="52"/>
      <c r="G3464" s="52"/>
      <c r="H3464" s="52"/>
      <c r="I3464" s="52"/>
      <c r="J3464" s="52"/>
      <c r="K3464" s="319"/>
      <c r="L3464" s="319"/>
      <c r="M3464" s="319"/>
      <c r="N3464" s="335"/>
      <c r="O3464" s="308">
        <f>E3464+H3464+K3464+N3464</f>
        <v>0</v>
      </c>
    </row>
    <row r="3465" spans="1:15" ht="31.5">
      <c r="A3465" s="1" t="s">
        <v>176</v>
      </c>
      <c r="B3465" s="317" t="s">
        <v>1</v>
      </c>
      <c r="C3465" s="158"/>
      <c r="D3465" s="158"/>
      <c r="E3465" s="286">
        <f>SUM(E3463:E3464)</f>
        <v>0</v>
      </c>
      <c r="F3465" s="104"/>
      <c r="G3465" s="104"/>
      <c r="H3465" s="286">
        <f>SUM(H3463:H3464)</f>
        <v>0</v>
      </c>
      <c r="I3465" s="104"/>
      <c r="J3465" s="104"/>
      <c r="K3465" s="286">
        <f>SUM(K3463:K3464)</f>
        <v>0</v>
      </c>
      <c r="L3465" s="318"/>
      <c r="M3465" s="318"/>
      <c r="N3465" s="286">
        <f>SUM(N3463:N3464)</f>
        <v>0</v>
      </c>
      <c r="O3465" s="315">
        <f>SUM(O3463:O3464)</f>
        <v>0</v>
      </c>
    </row>
    <row r="3466" spans="1:15" ht="12.75">
      <c r="A3466" s="352" t="s">
        <v>80</v>
      </c>
      <c r="B3466" s="363"/>
      <c r="C3466" s="363"/>
      <c r="D3466" s="363"/>
      <c r="E3466" s="364"/>
      <c r="F3466" s="158"/>
      <c r="G3466" s="158"/>
      <c r="H3466" s="158"/>
      <c r="I3466" s="158"/>
      <c r="J3466" s="158"/>
      <c r="K3466" s="158"/>
      <c r="L3466" s="158"/>
      <c r="M3466" s="158"/>
      <c r="N3466" s="158"/>
      <c r="O3466" s="158"/>
    </row>
    <row r="3467" spans="1:15" ht="12.75">
      <c r="A3467" s="319" t="s">
        <v>2</v>
      </c>
      <c r="B3467" s="280" t="s">
        <v>572</v>
      </c>
      <c r="C3467" s="306">
        <v>3</v>
      </c>
      <c r="D3467" s="104">
        <v>100</v>
      </c>
      <c r="E3467" s="292">
        <f aca="true" t="shared" si="454" ref="E3467:E3472">(C3467*D3467)/1000</f>
        <v>0.3</v>
      </c>
      <c r="F3467" s="306">
        <v>3</v>
      </c>
      <c r="G3467" s="104">
        <v>100</v>
      </c>
      <c r="H3467" s="292">
        <f aca="true" t="shared" si="455" ref="H3467:H3472">(F3467*G3467)/1000</f>
        <v>0.3</v>
      </c>
      <c r="I3467" s="306">
        <v>3</v>
      </c>
      <c r="J3467" s="104">
        <v>100</v>
      </c>
      <c r="K3467" s="292">
        <f aca="true" t="shared" si="456" ref="K3467:K3472">(I3467*J3467)/1000</f>
        <v>0.3</v>
      </c>
      <c r="L3467" s="306">
        <v>3</v>
      </c>
      <c r="M3467" s="104">
        <v>100</v>
      </c>
      <c r="N3467" s="292">
        <f aca="true" t="shared" si="457" ref="N3467:N3472">(L3467*M3467)/1000</f>
        <v>0.3</v>
      </c>
      <c r="O3467" s="308">
        <f aca="true" t="shared" si="458" ref="O3467:O3500">E3467+H3467+K3467+N3467</f>
        <v>1.2</v>
      </c>
    </row>
    <row r="3468" spans="1:15" ht="12.75">
      <c r="A3468" s="319" t="s">
        <v>573</v>
      </c>
      <c r="B3468" s="280" t="s">
        <v>9</v>
      </c>
      <c r="C3468" s="306">
        <v>1</v>
      </c>
      <c r="D3468" s="104">
        <v>100</v>
      </c>
      <c r="E3468" s="292">
        <f t="shared" si="454"/>
        <v>0.1</v>
      </c>
      <c r="F3468" s="306"/>
      <c r="G3468" s="104"/>
      <c r="H3468" s="292">
        <f t="shared" si="455"/>
        <v>0</v>
      </c>
      <c r="I3468" s="306">
        <v>1</v>
      </c>
      <c r="J3468" s="104">
        <v>100</v>
      </c>
      <c r="K3468" s="292">
        <f t="shared" si="456"/>
        <v>0.1</v>
      </c>
      <c r="L3468" s="306"/>
      <c r="M3468" s="104"/>
      <c r="N3468" s="292">
        <f t="shared" si="457"/>
        <v>0</v>
      </c>
      <c r="O3468" s="308">
        <f t="shared" si="458"/>
        <v>0.2</v>
      </c>
    </row>
    <row r="3469" spans="1:15" ht="12.75">
      <c r="A3469" s="319" t="s">
        <v>6</v>
      </c>
      <c r="B3469" s="280" t="s">
        <v>9</v>
      </c>
      <c r="C3469" s="306">
        <v>5</v>
      </c>
      <c r="D3469" s="104">
        <v>33</v>
      </c>
      <c r="E3469" s="292">
        <f t="shared" si="454"/>
        <v>0.165</v>
      </c>
      <c r="F3469" s="306">
        <v>5</v>
      </c>
      <c r="G3469" s="104">
        <v>33</v>
      </c>
      <c r="H3469" s="292">
        <f t="shared" si="455"/>
        <v>0.165</v>
      </c>
      <c r="I3469" s="306"/>
      <c r="J3469" s="104"/>
      <c r="K3469" s="292">
        <f t="shared" si="456"/>
        <v>0</v>
      </c>
      <c r="L3469" s="306">
        <v>5</v>
      </c>
      <c r="M3469" s="104">
        <v>33</v>
      </c>
      <c r="N3469" s="292">
        <f t="shared" si="457"/>
        <v>0.165</v>
      </c>
      <c r="O3469" s="308">
        <f t="shared" si="458"/>
        <v>0.495</v>
      </c>
    </row>
    <row r="3470" spans="1:15" ht="12.75">
      <c r="A3470" s="319" t="s">
        <v>574</v>
      </c>
      <c r="B3470" s="280" t="s">
        <v>572</v>
      </c>
      <c r="C3470" s="306">
        <v>5</v>
      </c>
      <c r="D3470" s="104">
        <v>10</v>
      </c>
      <c r="E3470" s="292">
        <f t="shared" si="454"/>
        <v>0.05</v>
      </c>
      <c r="F3470" s="306">
        <v>5</v>
      </c>
      <c r="G3470" s="104">
        <v>10</v>
      </c>
      <c r="H3470" s="292">
        <f t="shared" si="455"/>
        <v>0.05</v>
      </c>
      <c r="I3470" s="306">
        <v>5</v>
      </c>
      <c r="J3470" s="104">
        <v>10</v>
      </c>
      <c r="K3470" s="292">
        <f t="shared" si="456"/>
        <v>0.05</v>
      </c>
      <c r="L3470" s="306">
        <v>5</v>
      </c>
      <c r="M3470" s="104">
        <v>10</v>
      </c>
      <c r="N3470" s="292">
        <f t="shared" si="457"/>
        <v>0.05</v>
      </c>
      <c r="O3470" s="308">
        <f t="shared" si="458"/>
        <v>0.2</v>
      </c>
    </row>
    <row r="3471" spans="1:15" ht="12.75">
      <c r="A3471" s="319" t="s">
        <v>576</v>
      </c>
      <c r="B3471" s="280" t="s">
        <v>577</v>
      </c>
      <c r="C3471" s="306">
        <v>5</v>
      </c>
      <c r="D3471" s="104">
        <v>8</v>
      </c>
      <c r="E3471" s="292">
        <f t="shared" si="454"/>
        <v>0.04</v>
      </c>
      <c r="F3471" s="306">
        <v>5</v>
      </c>
      <c r="G3471" s="104">
        <v>8</v>
      </c>
      <c r="H3471" s="292">
        <f t="shared" si="455"/>
        <v>0.04</v>
      </c>
      <c r="I3471" s="306">
        <v>5</v>
      </c>
      <c r="J3471" s="104">
        <v>8</v>
      </c>
      <c r="K3471" s="292">
        <f t="shared" si="456"/>
        <v>0.04</v>
      </c>
      <c r="L3471" s="306">
        <v>5</v>
      </c>
      <c r="M3471" s="104">
        <v>8</v>
      </c>
      <c r="N3471" s="292">
        <f t="shared" si="457"/>
        <v>0.04</v>
      </c>
      <c r="O3471" s="308">
        <f t="shared" si="458"/>
        <v>0.16</v>
      </c>
    </row>
    <row r="3472" spans="1:15" ht="22.5">
      <c r="A3472" s="319" t="s">
        <v>623</v>
      </c>
      <c r="B3472" s="280" t="s">
        <v>572</v>
      </c>
      <c r="C3472" s="306">
        <v>3</v>
      </c>
      <c r="D3472" s="104">
        <v>50</v>
      </c>
      <c r="E3472" s="292">
        <f t="shared" si="454"/>
        <v>0.15</v>
      </c>
      <c r="F3472" s="306">
        <v>3</v>
      </c>
      <c r="G3472" s="104">
        <v>50</v>
      </c>
      <c r="H3472" s="292">
        <f t="shared" si="455"/>
        <v>0.15</v>
      </c>
      <c r="I3472" s="306">
        <v>3</v>
      </c>
      <c r="J3472" s="104">
        <v>50</v>
      </c>
      <c r="K3472" s="292">
        <f t="shared" si="456"/>
        <v>0.15</v>
      </c>
      <c r="L3472" s="306">
        <v>3</v>
      </c>
      <c r="M3472" s="104">
        <v>50</v>
      </c>
      <c r="N3472" s="292">
        <f t="shared" si="457"/>
        <v>0.15</v>
      </c>
      <c r="O3472" s="308">
        <f t="shared" si="458"/>
        <v>0.6</v>
      </c>
    </row>
    <row r="3473" spans="1:15" ht="33.75">
      <c r="A3473" s="52" t="s">
        <v>580</v>
      </c>
      <c r="B3473" s="167" t="s">
        <v>581</v>
      </c>
      <c r="C3473" s="52"/>
      <c r="D3473" s="52"/>
      <c r="E3473" s="312">
        <v>0.5</v>
      </c>
      <c r="F3473" s="313"/>
      <c r="G3473" s="313"/>
      <c r="H3473" s="312">
        <v>0.5</v>
      </c>
      <c r="I3473" s="313"/>
      <c r="J3473" s="313"/>
      <c r="K3473" s="312">
        <v>0.5</v>
      </c>
      <c r="L3473" s="313"/>
      <c r="M3473" s="313"/>
      <c r="N3473" s="312">
        <v>0.5</v>
      </c>
      <c r="O3473" s="308">
        <f t="shared" si="458"/>
        <v>2</v>
      </c>
    </row>
    <row r="3474" spans="1:15" ht="31.5">
      <c r="A3474" s="1" t="s">
        <v>0</v>
      </c>
      <c r="B3474" s="167" t="s">
        <v>1</v>
      </c>
      <c r="C3474" s="157"/>
      <c r="D3474" s="157"/>
      <c r="E3474" s="286">
        <f>SUM(E3467:E3473)</f>
        <v>1.3050000000000002</v>
      </c>
      <c r="F3474" s="157"/>
      <c r="G3474" s="157"/>
      <c r="H3474" s="286">
        <f>SUM(H3467:H3473)</f>
        <v>1.205</v>
      </c>
      <c r="I3474" s="157"/>
      <c r="J3474" s="157"/>
      <c r="K3474" s="286">
        <f>SUM(K3467:K3473)</f>
        <v>1.1400000000000001</v>
      </c>
      <c r="L3474" s="311"/>
      <c r="M3474" s="311"/>
      <c r="N3474" s="286">
        <f>SUM(N3467:N3473)</f>
        <v>1.205</v>
      </c>
      <c r="O3474" s="308">
        <f t="shared" si="458"/>
        <v>4.855</v>
      </c>
    </row>
    <row r="3475" spans="1:15" ht="21">
      <c r="A3475" s="1" t="s">
        <v>7</v>
      </c>
      <c r="B3475" s="6"/>
      <c r="C3475" s="154"/>
      <c r="D3475" s="154"/>
      <c r="E3475" s="154"/>
      <c r="F3475" s="154"/>
      <c r="G3475" s="154"/>
      <c r="H3475" s="154"/>
      <c r="I3475" s="154"/>
      <c r="J3475" s="154"/>
      <c r="K3475" s="154"/>
      <c r="L3475" s="154"/>
      <c r="M3475" s="154"/>
      <c r="N3475" s="154"/>
      <c r="O3475" s="308">
        <f t="shared" si="458"/>
        <v>0</v>
      </c>
    </row>
    <row r="3476" spans="1:15" ht="12.75">
      <c r="A3476" s="16" t="s">
        <v>8</v>
      </c>
      <c r="B3476" s="280" t="s">
        <v>9</v>
      </c>
      <c r="C3476" s="320">
        <v>3</v>
      </c>
      <c r="D3476" s="320">
        <v>60</v>
      </c>
      <c r="E3476" s="292">
        <f aca="true" t="shared" si="459" ref="E3476:E3499">(C3476*D3476)/1000</f>
        <v>0.18</v>
      </c>
      <c r="F3476" s="320">
        <v>3</v>
      </c>
      <c r="G3476" s="320">
        <v>60</v>
      </c>
      <c r="H3476" s="292">
        <f aca="true" t="shared" si="460" ref="H3476:H3499">(F3476*G3476)/1000</f>
        <v>0.18</v>
      </c>
      <c r="I3476" s="320">
        <v>3</v>
      </c>
      <c r="J3476" s="320">
        <v>60</v>
      </c>
      <c r="K3476" s="292">
        <f aca="true" t="shared" si="461" ref="K3476:K3499">(I3476*J3476)/1000</f>
        <v>0.18</v>
      </c>
      <c r="L3476" s="320">
        <v>3</v>
      </c>
      <c r="M3476" s="320">
        <v>60</v>
      </c>
      <c r="N3476" s="292">
        <f aca="true" t="shared" si="462" ref="N3476:N3499">(L3476*M3476)/1000</f>
        <v>0.18</v>
      </c>
      <c r="O3476" s="308">
        <f t="shared" si="458"/>
        <v>0.72</v>
      </c>
    </row>
    <row r="3477" spans="1:15" ht="12.75">
      <c r="A3477" s="321" t="s">
        <v>10</v>
      </c>
      <c r="B3477" s="280" t="s">
        <v>9</v>
      </c>
      <c r="C3477" s="320">
        <v>5</v>
      </c>
      <c r="D3477" s="320">
        <v>15</v>
      </c>
      <c r="E3477" s="292">
        <f t="shared" si="459"/>
        <v>0.075</v>
      </c>
      <c r="F3477" s="320">
        <v>5</v>
      </c>
      <c r="G3477" s="320">
        <v>15</v>
      </c>
      <c r="H3477" s="292">
        <f t="shared" si="460"/>
        <v>0.075</v>
      </c>
      <c r="I3477" s="320">
        <v>5</v>
      </c>
      <c r="J3477" s="320">
        <v>15</v>
      </c>
      <c r="K3477" s="292">
        <f t="shared" si="461"/>
        <v>0.075</v>
      </c>
      <c r="L3477" s="320">
        <v>5</v>
      </c>
      <c r="M3477" s="320">
        <v>15</v>
      </c>
      <c r="N3477" s="292">
        <f t="shared" si="462"/>
        <v>0.075</v>
      </c>
      <c r="O3477" s="308">
        <f t="shared" si="458"/>
        <v>0.3</v>
      </c>
    </row>
    <row r="3478" spans="1:15" ht="22.5">
      <c r="A3478" s="321" t="s">
        <v>11</v>
      </c>
      <c r="B3478" s="280" t="s">
        <v>9</v>
      </c>
      <c r="C3478" s="320">
        <v>10</v>
      </c>
      <c r="D3478" s="320">
        <v>22</v>
      </c>
      <c r="E3478" s="292">
        <f t="shared" si="459"/>
        <v>0.22</v>
      </c>
      <c r="F3478" s="320">
        <v>10</v>
      </c>
      <c r="G3478" s="320">
        <v>22</v>
      </c>
      <c r="H3478" s="292">
        <f t="shared" si="460"/>
        <v>0.22</v>
      </c>
      <c r="I3478" s="320">
        <v>10</v>
      </c>
      <c r="J3478" s="320">
        <v>22</v>
      </c>
      <c r="K3478" s="292">
        <f t="shared" si="461"/>
        <v>0.22</v>
      </c>
      <c r="L3478" s="320">
        <v>10</v>
      </c>
      <c r="M3478" s="320">
        <v>22</v>
      </c>
      <c r="N3478" s="292">
        <f t="shared" si="462"/>
        <v>0.22</v>
      </c>
      <c r="O3478" s="308">
        <f t="shared" si="458"/>
        <v>0.88</v>
      </c>
    </row>
    <row r="3479" spans="1:15" ht="22.5">
      <c r="A3479" s="15" t="s">
        <v>582</v>
      </c>
      <c r="B3479" s="280" t="s">
        <v>9</v>
      </c>
      <c r="C3479" s="320">
        <v>1</v>
      </c>
      <c r="D3479" s="320">
        <v>750</v>
      </c>
      <c r="E3479" s="292">
        <f t="shared" si="459"/>
        <v>0.75</v>
      </c>
      <c r="F3479" s="320"/>
      <c r="G3479" s="320"/>
      <c r="H3479" s="292">
        <f t="shared" si="460"/>
        <v>0</v>
      </c>
      <c r="I3479" s="320"/>
      <c r="J3479" s="320"/>
      <c r="K3479" s="292">
        <f t="shared" si="461"/>
        <v>0</v>
      </c>
      <c r="L3479" s="320">
        <v>1</v>
      </c>
      <c r="M3479" s="320">
        <v>750</v>
      </c>
      <c r="N3479" s="292">
        <f t="shared" si="462"/>
        <v>0.75</v>
      </c>
      <c r="O3479" s="308">
        <f t="shared" si="458"/>
        <v>1.5</v>
      </c>
    </row>
    <row r="3480" spans="1:15" ht="22.5">
      <c r="A3480" s="15" t="s">
        <v>583</v>
      </c>
      <c r="B3480" s="280" t="s">
        <v>9</v>
      </c>
      <c r="C3480" s="320">
        <v>3</v>
      </c>
      <c r="D3480" s="320">
        <v>65</v>
      </c>
      <c r="E3480" s="292">
        <f t="shared" si="459"/>
        <v>0.195</v>
      </c>
      <c r="F3480" s="320">
        <v>3</v>
      </c>
      <c r="G3480" s="320">
        <v>65</v>
      </c>
      <c r="H3480" s="292">
        <f t="shared" si="460"/>
        <v>0.195</v>
      </c>
      <c r="I3480" s="320">
        <v>3</v>
      </c>
      <c r="J3480" s="320">
        <v>65</v>
      </c>
      <c r="K3480" s="292">
        <f t="shared" si="461"/>
        <v>0.195</v>
      </c>
      <c r="L3480" s="320">
        <v>3</v>
      </c>
      <c r="M3480" s="320">
        <v>65</v>
      </c>
      <c r="N3480" s="292">
        <f t="shared" si="462"/>
        <v>0.195</v>
      </c>
      <c r="O3480" s="308">
        <f t="shared" si="458"/>
        <v>0.78</v>
      </c>
    </row>
    <row r="3481" spans="1:15" ht="22.5">
      <c r="A3481" s="15" t="s">
        <v>587</v>
      </c>
      <c r="B3481" s="280" t="s">
        <v>9</v>
      </c>
      <c r="C3481" s="320">
        <v>18</v>
      </c>
      <c r="D3481" s="320">
        <v>55</v>
      </c>
      <c r="E3481" s="292">
        <f t="shared" si="459"/>
        <v>0.99</v>
      </c>
      <c r="F3481" s="320">
        <v>10</v>
      </c>
      <c r="G3481" s="320">
        <v>55</v>
      </c>
      <c r="H3481" s="292">
        <f t="shared" si="460"/>
        <v>0.55</v>
      </c>
      <c r="I3481" s="320">
        <v>10</v>
      </c>
      <c r="J3481" s="320">
        <v>55</v>
      </c>
      <c r="K3481" s="292">
        <f t="shared" si="461"/>
        <v>0.55</v>
      </c>
      <c r="L3481" s="320">
        <v>10</v>
      </c>
      <c r="M3481" s="320">
        <v>55</v>
      </c>
      <c r="N3481" s="292">
        <f t="shared" si="462"/>
        <v>0.55</v>
      </c>
      <c r="O3481" s="308">
        <f t="shared" si="458"/>
        <v>2.6399999999999997</v>
      </c>
    </row>
    <row r="3482" spans="1:15" ht="12.75">
      <c r="A3482" s="15" t="s">
        <v>588</v>
      </c>
      <c r="B3482" s="280" t="s">
        <v>9</v>
      </c>
      <c r="C3482" s="320">
        <v>9</v>
      </c>
      <c r="D3482" s="320">
        <v>15</v>
      </c>
      <c r="E3482" s="292">
        <f t="shared" si="459"/>
        <v>0.135</v>
      </c>
      <c r="F3482" s="320">
        <v>9</v>
      </c>
      <c r="G3482" s="320">
        <v>15</v>
      </c>
      <c r="H3482" s="292">
        <f t="shared" si="460"/>
        <v>0.135</v>
      </c>
      <c r="I3482" s="320">
        <v>10</v>
      </c>
      <c r="J3482" s="320">
        <v>15</v>
      </c>
      <c r="K3482" s="292">
        <f t="shared" si="461"/>
        <v>0.15</v>
      </c>
      <c r="L3482" s="320">
        <v>10</v>
      </c>
      <c r="M3482" s="320">
        <v>15</v>
      </c>
      <c r="N3482" s="292">
        <f t="shared" si="462"/>
        <v>0.15</v>
      </c>
      <c r="O3482" s="308">
        <f t="shared" si="458"/>
        <v>0.5700000000000001</v>
      </c>
    </row>
    <row r="3483" spans="1:15" ht="22.5">
      <c r="A3483" s="15" t="s">
        <v>589</v>
      </c>
      <c r="B3483" s="280" t="s">
        <v>9</v>
      </c>
      <c r="C3483" s="320">
        <v>1</v>
      </c>
      <c r="D3483" s="320">
        <v>20</v>
      </c>
      <c r="E3483" s="292">
        <f t="shared" si="459"/>
        <v>0.02</v>
      </c>
      <c r="F3483" s="320">
        <v>1</v>
      </c>
      <c r="G3483" s="320">
        <v>20</v>
      </c>
      <c r="H3483" s="292">
        <f t="shared" si="460"/>
        <v>0.02</v>
      </c>
      <c r="I3483" s="320">
        <v>1</v>
      </c>
      <c r="J3483" s="320">
        <v>20</v>
      </c>
      <c r="K3483" s="292">
        <f t="shared" si="461"/>
        <v>0.02</v>
      </c>
      <c r="L3483" s="320">
        <v>1</v>
      </c>
      <c r="M3483" s="320">
        <v>20</v>
      </c>
      <c r="N3483" s="292">
        <f t="shared" si="462"/>
        <v>0.02</v>
      </c>
      <c r="O3483" s="308">
        <f t="shared" si="458"/>
        <v>0.08</v>
      </c>
    </row>
    <row r="3484" spans="1:15" ht="12.75">
      <c r="A3484" s="16" t="s">
        <v>16</v>
      </c>
      <c r="B3484" s="280" t="s">
        <v>9</v>
      </c>
      <c r="C3484" s="320">
        <v>5</v>
      </c>
      <c r="D3484" s="320">
        <v>85</v>
      </c>
      <c r="E3484" s="292">
        <f t="shared" si="459"/>
        <v>0.425</v>
      </c>
      <c r="F3484" s="320">
        <v>5</v>
      </c>
      <c r="G3484" s="320">
        <v>85</v>
      </c>
      <c r="H3484" s="292">
        <f t="shared" si="460"/>
        <v>0.425</v>
      </c>
      <c r="I3484" s="320">
        <v>5</v>
      </c>
      <c r="J3484" s="320">
        <v>85</v>
      </c>
      <c r="K3484" s="292">
        <f t="shared" si="461"/>
        <v>0.425</v>
      </c>
      <c r="L3484" s="320">
        <v>5</v>
      </c>
      <c r="M3484" s="320">
        <v>85</v>
      </c>
      <c r="N3484" s="292">
        <f t="shared" si="462"/>
        <v>0.425</v>
      </c>
      <c r="O3484" s="308">
        <f t="shared" si="458"/>
        <v>1.7</v>
      </c>
    </row>
    <row r="3485" spans="1:15" ht="12.75">
      <c r="A3485" s="16" t="s">
        <v>18</v>
      </c>
      <c r="B3485" s="280" t="s">
        <v>9</v>
      </c>
      <c r="C3485" s="320">
        <v>15</v>
      </c>
      <c r="D3485" s="320">
        <v>12</v>
      </c>
      <c r="E3485" s="292">
        <f t="shared" si="459"/>
        <v>0.18</v>
      </c>
      <c r="F3485" s="320">
        <v>15</v>
      </c>
      <c r="G3485" s="320">
        <v>12</v>
      </c>
      <c r="H3485" s="292">
        <f t="shared" si="460"/>
        <v>0.18</v>
      </c>
      <c r="I3485" s="320">
        <v>20</v>
      </c>
      <c r="J3485" s="320">
        <v>12</v>
      </c>
      <c r="K3485" s="292">
        <f t="shared" si="461"/>
        <v>0.24</v>
      </c>
      <c r="L3485" s="320">
        <v>20</v>
      </c>
      <c r="M3485" s="320">
        <v>12</v>
      </c>
      <c r="N3485" s="292">
        <f t="shared" si="462"/>
        <v>0.24</v>
      </c>
      <c r="O3485" s="308">
        <f t="shared" si="458"/>
        <v>0.84</v>
      </c>
    </row>
    <row r="3486" spans="1:15" ht="12.75">
      <c r="A3486" s="16" t="s">
        <v>631</v>
      </c>
      <c r="B3486" s="280" t="s">
        <v>446</v>
      </c>
      <c r="C3486" s="320"/>
      <c r="D3486" s="320"/>
      <c r="E3486" s="322">
        <f t="shared" si="459"/>
        <v>0</v>
      </c>
      <c r="F3486" s="320"/>
      <c r="G3486" s="320"/>
      <c r="H3486" s="292">
        <f t="shared" si="460"/>
        <v>0</v>
      </c>
      <c r="I3486" s="320"/>
      <c r="J3486" s="320"/>
      <c r="K3486" s="292">
        <f t="shared" si="461"/>
        <v>0</v>
      </c>
      <c r="L3486" s="325">
        <v>5</v>
      </c>
      <c r="M3486" s="325">
        <v>600</v>
      </c>
      <c r="N3486" s="324">
        <f t="shared" si="462"/>
        <v>3</v>
      </c>
      <c r="O3486" s="308">
        <f t="shared" si="458"/>
        <v>3</v>
      </c>
    </row>
    <row r="3487" spans="1:15" ht="12.75">
      <c r="A3487" s="16" t="s">
        <v>590</v>
      </c>
      <c r="B3487" s="280" t="s">
        <v>9</v>
      </c>
      <c r="C3487" s="320"/>
      <c r="D3487" s="320"/>
      <c r="E3487" s="322">
        <f t="shared" si="459"/>
        <v>0</v>
      </c>
      <c r="F3487" s="320"/>
      <c r="G3487" s="320"/>
      <c r="H3487" s="292">
        <f t="shared" si="460"/>
        <v>0</v>
      </c>
      <c r="I3487" s="320"/>
      <c r="J3487" s="320"/>
      <c r="K3487" s="324">
        <f t="shared" si="461"/>
        <v>0</v>
      </c>
      <c r="L3487" s="325">
        <v>5</v>
      </c>
      <c r="M3487" s="325">
        <v>450</v>
      </c>
      <c r="N3487" s="324">
        <f t="shared" si="462"/>
        <v>2.25</v>
      </c>
      <c r="O3487" s="308">
        <f t="shared" si="458"/>
        <v>2.25</v>
      </c>
    </row>
    <row r="3488" spans="1:15" ht="12.75">
      <c r="A3488" s="16" t="s">
        <v>591</v>
      </c>
      <c r="B3488" s="280" t="s">
        <v>9</v>
      </c>
      <c r="C3488" s="320"/>
      <c r="D3488" s="320"/>
      <c r="E3488" s="322">
        <f t="shared" si="459"/>
        <v>0</v>
      </c>
      <c r="F3488" s="320"/>
      <c r="G3488" s="320"/>
      <c r="H3488" s="292">
        <f t="shared" si="460"/>
        <v>0</v>
      </c>
      <c r="I3488" s="320"/>
      <c r="J3488" s="320"/>
      <c r="K3488" s="324">
        <f t="shared" si="461"/>
        <v>0</v>
      </c>
      <c r="L3488" s="325">
        <v>20</v>
      </c>
      <c r="M3488" s="325">
        <v>55</v>
      </c>
      <c r="N3488" s="324">
        <f t="shared" si="462"/>
        <v>1.1</v>
      </c>
      <c r="O3488" s="308">
        <f t="shared" si="458"/>
        <v>1.1</v>
      </c>
    </row>
    <row r="3489" spans="1:15" ht="12.75">
      <c r="A3489" s="52" t="s">
        <v>592</v>
      </c>
      <c r="B3489" s="167" t="s">
        <v>9</v>
      </c>
      <c r="C3489" s="320"/>
      <c r="D3489" s="320"/>
      <c r="E3489" s="322">
        <f t="shared" si="459"/>
        <v>0</v>
      </c>
      <c r="F3489" s="16"/>
      <c r="G3489" s="16"/>
      <c r="H3489" s="292">
        <f t="shared" si="460"/>
        <v>0</v>
      </c>
      <c r="I3489" s="16">
        <v>30</v>
      </c>
      <c r="J3489" s="16">
        <v>30</v>
      </c>
      <c r="K3489" s="324">
        <f t="shared" si="461"/>
        <v>0.9</v>
      </c>
      <c r="L3489" s="156"/>
      <c r="M3489" s="156"/>
      <c r="N3489" s="324">
        <f t="shared" si="462"/>
        <v>0</v>
      </c>
      <c r="O3489" s="308">
        <f t="shared" si="458"/>
        <v>0.9</v>
      </c>
    </row>
    <row r="3490" spans="1:15" ht="12.75">
      <c r="A3490" s="52" t="s">
        <v>593</v>
      </c>
      <c r="B3490" s="6" t="s">
        <v>9</v>
      </c>
      <c r="C3490" s="320"/>
      <c r="D3490" s="320"/>
      <c r="E3490" s="322">
        <f t="shared" si="459"/>
        <v>0</v>
      </c>
      <c r="F3490" s="16">
        <v>15</v>
      </c>
      <c r="G3490" s="16">
        <v>25</v>
      </c>
      <c r="H3490" s="292">
        <f t="shared" si="460"/>
        <v>0.375</v>
      </c>
      <c r="I3490" s="16">
        <v>15</v>
      </c>
      <c r="J3490" s="16">
        <v>25</v>
      </c>
      <c r="K3490" s="324">
        <f t="shared" si="461"/>
        <v>0.375</v>
      </c>
      <c r="L3490" s="156"/>
      <c r="M3490" s="156"/>
      <c r="N3490" s="324">
        <f t="shared" si="462"/>
        <v>0</v>
      </c>
      <c r="O3490" s="308">
        <f t="shared" si="458"/>
        <v>0.75</v>
      </c>
    </row>
    <row r="3491" spans="1:15" ht="12.75">
      <c r="A3491" s="52" t="s">
        <v>13</v>
      </c>
      <c r="B3491" s="6" t="s">
        <v>9</v>
      </c>
      <c r="C3491" s="297">
        <v>3</v>
      </c>
      <c r="D3491" s="297">
        <v>120</v>
      </c>
      <c r="E3491" s="313">
        <f t="shared" si="459"/>
        <v>0.36</v>
      </c>
      <c r="F3491" s="52"/>
      <c r="G3491" s="52"/>
      <c r="H3491" s="292">
        <f t="shared" si="460"/>
        <v>0</v>
      </c>
      <c r="I3491" s="52">
        <v>2</v>
      </c>
      <c r="J3491" s="52">
        <v>120</v>
      </c>
      <c r="K3491" s="324">
        <f t="shared" si="461"/>
        <v>0.24</v>
      </c>
      <c r="L3491" s="52"/>
      <c r="M3491" s="52"/>
      <c r="N3491" s="324">
        <f t="shared" si="462"/>
        <v>0</v>
      </c>
      <c r="O3491" s="308">
        <f t="shared" si="458"/>
        <v>0.6</v>
      </c>
    </row>
    <row r="3492" spans="1:15" ht="22.5">
      <c r="A3492" s="52" t="s">
        <v>594</v>
      </c>
      <c r="B3492" s="6" t="s">
        <v>9</v>
      </c>
      <c r="C3492" s="297">
        <v>10</v>
      </c>
      <c r="D3492" s="297">
        <v>5</v>
      </c>
      <c r="E3492" s="313">
        <f t="shared" si="459"/>
        <v>0.05</v>
      </c>
      <c r="F3492" s="52">
        <v>10</v>
      </c>
      <c r="G3492" s="52">
        <v>5</v>
      </c>
      <c r="H3492" s="292">
        <f t="shared" si="460"/>
        <v>0.05</v>
      </c>
      <c r="I3492" s="52">
        <v>10</v>
      </c>
      <c r="J3492" s="52">
        <v>5</v>
      </c>
      <c r="K3492" s="326">
        <f t="shared" si="461"/>
        <v>0.05</v>
      </c>
      <c r="L3492" s="52">
        <v>10</v>
      </c>
      <c r="M3492" s="52">
        <v>5</v>
      </c>
      <c r="N3492" s="326">
        <f t="shared" si="462"/>
        <v>0.05</v>
      </c>
      <c r="O3492" s="308">
        <f t="shared" si="458"/>
        <v>0.2</v>
      </c>
    </row>
    <row r="3493" spans="1:15" ht="22.5">
      <c r="A3493" s="52" t="s">
        <v>595</v>
      </c>
      <c r="B3493" s="6" t="s">
        <v>596</v>
      </c>
      <c r="C3493" s="297">
        <v>10</v>
      </c>
      <c r="D3493" s="297">
        <v>25</v>
      </c>
      <c r="E3493" s="313">
        <f t="shared" si="459"/>
        <v>0.25</v>
      </c>
      <c r="F3493" s="52">
        <v>10</v>
      </c>
      <c r="G3493" s="52">
        <v>25</v>
      </c>
      <c r="H3493" s="292">
        <f t="shared" si="460"/>
        <v>0.25</v>
      </c>
      <c r="I3493" s="52">
        <v>10</v>
      </c>
      <c r="J3493" s="52">
        <v>25</v>
      </c>
      <c r="K3493" s="326">
        <f t="shared" si="461"/>
        <v>0.25</v>
      </c>
      <c r="L3493" s="52">
        <v>10</v>
      </c>
      <c r="M3493" s="52">
        <v>25</v>
      </c>
      <c r="N3493" s="326">
        <f t="shared" si="462"/>
        <v>0.25</v>
      </c>
      <c r="O3493" s="308">
        <f t="shared" si="458"/>
        <v>1</v>
      </c>
    </row>
    <row r="3494" spans="1:15" ht="12.75">
      <c r="A3494" s="52" t="s">
        <v>597</v>
      </c>
      <c r="B3494" s="6" t="s">
        <v>596</v>
      </c>
      <c r="C3494" s="297">
        <v>10</v>
      </c>
      <c r="D3494" s="297">
        <v>25</v>
      </c>
      <c r="E3494" s="313">
        <f t="shared" si="459"/>
        <v>0.25</v>
      </c>
      <c r="F3494" s="52">
        <v>10</v>
      </c>
      <c r="G3494" s="52">
        <v>25</v>
      </c>
      <c r="H3494" s="292">
        <f t="shared" si="460"/>
        <v>0.25</v>
      </c>
      <c r="I3494" s="52">
        <v>5</v>
      </c>
      <c r="J3494" s="52">
        <v>25</v>
      </c>
      <c r="K3494" s="326">
        <f t="shared" si="461"/>
        <v>0.125</v>
      </c>
      <c r="L3494" s="52">
        <v>10</v>
      </c>
      <c r="M3494" s="52">
        <v>25</v>
      </c>
      <c r="N3494" s="324">
        <f t="shared" si="462"/>
        <v>0.25</v>
      </c>
      <c r="O3494" s="308">
        <f t="shared" si="458"/>
        <v>0.875</v>
      </c>
    </row>
    <row r="3495" spans="1:15" ht="12.75">
      <c r="A3495" s="52" t="s">
        <v>598</v>
      </c>
      <c r="B3495" s="6" t="s">
        <v>596</v>
      </c>
      <c r="C3495" s="297">
        <v>10</v>
      </c>
      <c r="D3495" s="297">
        <v>15</v>
      </c>
      <c r="E3495" s="313">
        <f t="shared" si="459"/>
        <v>0.15</v>
      </c>
      <c r="F3495" s="52">
        <v>10</v>
      </c>
      <c r="G3495" s="52">
        <v>15</v>
      </c>
      <c r="H3495" s="292">
        <f t="shared" si="460"/>
        <v>0.15</v>
      </c>
      <c r="I3495" s="52">
        <v>10</v>
      </c>
      <c r="J3495" s="52">
        <v>15</v>
      </c>
      <c r="K3495" s="326">
        <f t="shared" si="461"/>
        <v>0.15</v>
      </c>
      <c r="L3495" s="52">
        <v>10</v>
      </c>
      <c r="M3495" s="52">
        <v>15</v>
      </c>
      <c r="N3495" s="326">
        <f t="shared" si="462"/>
        <v>0.15</v>
      </c>
      <c r="O3495" s="308">
        <f t="shared" si="458"/>
        <v>0.6</v>
      </c>
    </row>
    <row r="3496" spans="1:15" ht="22.5">
      <c r="A3496" s="52" t="s">
        <v>599</v>
      </c>
      <c r="B3496" s="6" t="s">
        <v>9</v>
      </c>
      <c r="C3496" s="297">
        <v>2</v>
      </c>
      <c r="D3496" s="297">
        <v>95</v>
      </c>
      <c r="E3496" s="313">
        <f t="shared" si="459"/>
        <v>0.19</v>
      </c>
      <c r="F3496" s="52"/>
      <c r="G3496" s="52"/>
      <c r="H3496" s="292">
        <f t="shared" si="460"/>
        <v>0</v>
      </c>
      <c r="I3496" s="52"/>
      <c r="J3496" s="52"/>
      <c r="K3496" s="324">
        <f t="shared" si="461"/>
        <v>0</v>
      </c>
      <c r="L3496" s="52"/>
      <c r="M3496" s="52"/>
      <c r="N3496" s="324">
        <f t="shared" si="462"/>
        <v>0</v>
      </c>
      <c r="O3496" s="308">
        <f t="shared" si="458"/>
        <v>0.19</v>
      </c>
    </row>
    <row r="3497" spans="1:15" ht="33.75">
      <c r="A3497" s="52" t="s">
        <v>600</v>
      </c>
      <c r="B3497" s="6" t="s">
        <v>9</v>
      </c>
      <c r="C3497" s="297">
        <v>10</v>
      </c>
      <c r="D3497" s="297">
        <v>10</v>
      </c>
      <c r="E3497" s="313">
        <f t="shared" si="459"/>
        <v>0.1</v>
      </c>
      <c r="F3497" s="52">
        <v>10</v>
      </c>
      <c r="G3497" s="52">
        <v>10</v>
      </c>
      <c r="H3497" s="292">
        <f t="shared" si="460"/>
        <v>0.1</v>
      </c>
      <c r="I3497" s="52">
        <v>10</v>
      </c>
      <c r="J3497" s="52">
        <v>10</v>
      </c>
      <c r="K3497" s="326">
        <f t="shared" si="461"/>
        <v>0.1</v>
      </c>
      <c r="L3497" s="52">
        <v>10</v>
      </c>
      <c r="M3497" s="52">
        <v>10</v>
      </c>
      <c r="N3497" s="326">
        <f t="shared" si="462"/>
        <v>0.1</v>
      </c>
      <c r="O3497" s="308">
        <f t="shared" si="458"/>
        <v>0.4</v>
      </c>
    </row>
    <row r="3498" spans="1:15" ht="12.75">
      <c r="A3498" s="52" t="s">
        <v>626</v>
      </c>
      <c r="B3498" s="6" t="s">
        <v>9</v>
      </c>
      <c r="C3498" s="297">
        <v>1</v>
      </c>
      <c r="D3498" s="297">
        <v>400</v>
      </c>
      <c r="E3498" s="313">
        <f t="shared" si="459"/>
        <v>0.4</v>
      </c>
      <c r="F3498" s="52">
        <v>1</v>
      </c>
      <c r="G3498" s="52">
        <v>400</v>
      </c>
      <c r="H3498" s="292">
        <f t="shared" si="460"/>
        <v>0.4</v>
      </c>
      <c r="I3498" s="52"/>
      <c r="J3498" s="52"/>
      <c r="K3498" s="324">
        <f t="shared" si="461"/>
        <v>0</v>
      </c>
      <c r="L3498" s="52">
        <v>1</v>
      </c>
      <c r="M3498" s="52">
        <v>400</v>
      </c>
      <c r="N3498" s="324">
        <f t="shared" si="462"/>
        <v>0.4</v>
      </c>
      <c r="O3498" s="308">
        <f t="shared" si="458"/>
        <v>1.2000000000000002</v>
      </c>
    </row>
    <row r="3499" spans="1:15" ht="12.75">
      <c r="A3499" s="52" t="s">
        <v>602</v>
      </c>
      <c r="B3499" s="6" t="s">
        <v>9</v>
      </c>
      <c r="C3499" s="297">
        <v>2</v>
      </c>
      <c r="D3499" s="297">
        <v>95</v>
      </c>
      <c r="E3499" s="313">
        <f t="shared" si="459"/>
        <v>0.19</v>
      </c>
      <c r="F3499" s="52"/>
      <c r="G3499" s="52"/>
      <c r="H3499" s="292">
        <f t="shared" si="460"/>
        <v>0</v>
      </c>
      <c r="I3499" s="52">
        <v>2</v>
      </c>
      <c r="J3499" s="52">
        <v>95</v>
      </c>
      <c r="K3499" s="324">
        <f t="shared" si="461"/>
        <v>0.19</v>
      </c>
      <c r="L3499" s="52"/>
      <c r="M3499" s="52"/>
      <c r="N3499" s="324">
        <f t="shared" si="462"/>
        <v>0</v>
      </c>
      <c r="O3499" s="308">
        <f t="shared" si="458"/>
        <v>0.38</v>
      </c>
    </row>
    <row r="3500" spans="1:15" ht="33.75">
      <c r="A3500" s="52" t="s">
        <v>603</v>
      </c>
      <c r="B3500" s="6" t="s">
        <v>561</v>
      </c>
      <c r="C3500" s="297"/>
      <c r="D3500" s="297"/>
      <c r="E3500" s="302">
        <v>1</v>
      </c>
      <c r="F3500" s="52"/>
      <c r="G3500" s="52"/>
      <c r="H3500" s="292">
        <v>5</v>
      </c>
      <c r="I3500" s="52"/>
      <c r="J3500" s="52"/>
      <c r="K3500" s="324">
        <v>5</v>
      </c>
      <c r="L3500" s="52"/>
      <c r="M3500" s="52"/>
      <c r="N3500" s="324">
        <v>3</v>
      </c>
      <c r="O3500" s="308">
        <f t="shared" si="458"/>
        <v>14</v>
      </c>
    </row>
    <row r="3501" spans="1:15" ht="31.5">
      <c r="A3501" s="1" t="s">
        <v>20</v>
      </c>
      <c r="B3501" s="6" t="s">
        <v>1</v>
      </c>
      <c r="C3501" s="327"/>
      <c r="D3501" s="327"/>
      <c r="E3501" s="286">
        <f>SUM(E3476:E3500)</f>
        <v>6.110000000000001</v>
      </c>
      <c r="F3501" s="157"/>
      <c r="G3501" s="157"/>
      <c r="H3501" s="286">
        <f>SUM(H3476:H3500)</f>
        <v>8.555</v>
      </c>
      <c r="I3501" s="157"/>
      <c r="J3501" s="157"/>
      <c r="K3501" s="286">
        <f>SUM(K3476:K3500)</f>
        <v>9.434999999999999</v>
      </c>
      <c r="L3501" s="286"/>
      <c r="M3501" s="286"/>
      <c r="N3501" s="286">
        <f>SUM(N3476:N3500)</f>
        <v>13.355</v>
      </c>
      <c r="O3501" s="286">
        <f>SUM(O3476:O3500)</f>
        <v>37.455</v>
      </c>
    </row>
    <row r="3502" spans="1:15" ht="12.75">
      <c r="A3502" s="280" t="s">
        <v>604</v>
      </c>
      <c r="B3502" s="280" t="s">
        <v>22</v>
      </c>
      <c r="C3502" s="282"/>
      <c r="D3502" s="282"/>
      <c r="E3502" s="316">
        <f>E3419+E3421+E3433+E3435+E3437+E3444+E3449+E3451+E3461+E3465+E3474+E3501</f>
        <v>218.74446000000003</v>
      </c>
      <c r="F3502" s="316"/>
      <c r="G3502" s="316"/>
      <c r="H3502" s="316">
        <f>H3419+H3421+H3433+H3435+H3437+H3444+H3449+H3451+H3461+H3465+H3474+H3501</f>
        <v>102.1882</v>
      </c>
      <c r="I3502" s="316"/>
      <c r="J3502" s="316"/>
      <c r="K3502" s="316">
        <f>K3419+K3421+K3433+K3435+K3437+K3444+K3449+K3451+K3461+K3465+K3474+K3501</f>
        <v>96.94850000000001</v>
      </c>
      <c r="L3502" s="316"/>
      <c r="M3502" s="316"/>
      <c r="N3502" s="316">
        <f>N3419+N3421+N3433+N3435+N3437+N3444+N3449+N3451+N3461+N3465+N3474+N3501</f>
        <v>202.2568</v>
      </c>
      <c r="O3502" s="316">
        <f>O3419+O3421+O3433+O3435+O3437+O3444+O3449+O3451+O3461+O3465+O3474+O3501</f>
        <v>620.1379600000001</v>
      </c>
    </row>
    <row r="3503" spans="1:15" ht="12.75">
      <c r="A3503" s="158"/>
      <c r="B3503" s="158"/>
      <c r="C3503" s="158"/>
      <c r="D3503" s="158"/>
      <c r="E3503" s="158"/>
      <c r="F3503" s="158"/>
      <c r="G3503" s="158"/>
      <c r="H3503" s="158"/>
      <c r="I3503" s="158"/>
      <c r="J3503" s="158"/>
      <c r="K3503" s="158"/>
      <c r="L3503" s="158"/>
      <c r="M3503" s="158"/>
      <c r="N3503" s="158"/>
      <c r="O3503" s="158"/>
    </row>
    <row r="3504" spans="1:15" ht="12.75">
      <c r="A3504" s="349" t="s">
        <v>605</v>
      </c>
      <c r="B3504" s="350"/>
      <c r="C3504" s="350"/>
      <c r="D3504" s="350"/>
      <c r="E3504" s="350"/>
      <c r="F3504" s="350"/>
      <c r="G3504" s="350"/>
      <c r="H3504" s="350"/>
      <c r="I3504" s="350"/>
      <c r="J3504" s="350"/>
      <c r="K3504" s="350"/>
      <c r="L3504" s="350"/>
      <c r="M3504" s="350"/>
      <c r="N3504" s="350"/>
      <c r="O3504" s="351"/>
    </row>
    <row r="3505" spans="1:15" ht="12.75">
      <c r="A3505" s="333"/>
      <c r="B3505" s="329"/>
      <c r="C3505" s="329"/>
      <c r="D3505" s="329"/>
      <c r="E3505" s="329"/>
      <c r="F3505" s="329"/>
      <c r="G3505" s="329"/>
      <c r="H3505" s="329"/>
      <c r="I3505" s="329"/>
      <c r="J3505" s="329"/>
      <c r="K3505" s="329"/>
      <c r="L3505" s="329"/>
      <c r="M3505" s="329"/>
      <c r="N3505" s="329"/>
      <c r="O3505" s="329"/>
    </row>
    <row r="3506" spans="1:15" ht="12.75">
      <c r="A3506" s="328" t="s">
        <v>606</v>
      </c>
      <c r="B3506" s="280" t="s">
        <v>22</v>
      </c>
      <c r="C3506" s="329"/>
      <c r="D3506" s="329"/>
      <c r="E3506" s="329"/>
      <c r="F3506" s="329"/>
      <c r="G3506" s="329"/>
      <c r="H3506" s="308">
        <v>20</v>
      </c>
      <c r="I3506" s="329"/>
      <c r="J3506" s="329"/>
      <c r="K3506" s="308"/>
      <c r="L3506" s="329"/>
      <c r="M3506" s="329"/>
      <c r="N3506" s="308"/>
      <c r="O3506" s="308">
        <f>E3506+H3506+K3506+N3506</f>
        <v>20</v>
      </c>
    </row>
    <row r="3507" spans="1:15" ht="12.75">
      <c r="A3507" s="328" t="s">
        <v>607</v>
      </c>
      <c r="B3507" s="280" t="s">
        <v>22</v>
      </c>
      <c r="C3507" s="329"/>
      <c r="D3507" s="329"/>
      <c r="E3507" s="308"/>
      <c r="F3507" s="329"/>
      <c r="G3507" s="329"/>
      <c r="H3507" s="308">
        <v>50</v>
      </c>
      <c r="I3507" s="329"/>
      <c r="J3507" s="329"/>
      <c r="K3507" s="308"/>
      <c r="L3507" s="329"/>
      <c r="M3507" s="329"/>
      <c r="N3507" s="308"/>
      <c r="O3507" s="308">
        <f>E3507+H3507+K3507+N3507</f>
        <v>50</v>
      </c>
    </row>
    <row r="3508" spans="1:15" ht="12.75">
      <c r="A3508" s="104" t="s">
        <v>608</v>
      </c>
      <c r="B3508" s="280" t="s">
        <v>22</v>
      </c>
      <c r="C3508" s="104"/>
      <c r="D3508" s="104"/>
      <c r="E3508" s="292"/>
      <c r="F3508" s="292"/>
      <c r="G3508" s="292"/>
      <c r="H3508" s="292"/>
      <c r="I3508" s="292"/>
      <c r="J3508" s="292"/>
      <c r="K3508" s="292"/>
      <c r="L3508" s="292"/>
      <c r="M3508" s="292"/>
      <c r="N3508" s="292"/>
      <c r="O3508" s="308">
        <f>E3508+H3508+K3508+N3508</f>
        <v>0</v>
      </c>
    </row>
    <row r="3509" spans="1:15" ht="21">
      <c r="A3509" s="167" t="s">
        <v>28</v>
      </c>
      <c r="B3509" s="167" t="s">
        <v>1</v>
      </c>
      <c r="C3509" s="52"/>
      <c r="D3509" s="52"/>
      <c r="E3509" s="302">
        <f>SUM(E3507:E3508)</f>
        <v>0</v>
      </c>
      <c r="F3509" s="313"/>
      <c r="G3509" s="313"/>
      <c r="H3509" s="302">
        <f>SUM(H3506:H3508)</f>
        <v>70</v>
      </c>
      <c r="I3509" s="313"/>
      <c r="J3509" s="313"/>
      <c r="K3509" s="302">
        <f>SUM(K3506:K3508)</f>
        <v>0</v>
      </c>
      <c r="L3509" s="302"/>
      <c r="M3509" s="302"/>
      <c r="N3509" s="302">
        <f>SUM(N3506:N3508)</f>
        <v>0</v>
      </c>
      <c r="O3509" s="286">
        <f>SUM(O3506:O3508)</f>
        <v>70</v>
      </c>
    </row>
    <row r="3510" spans="1:15" ht="12.75">
      <c r="A3510" s="352" t="s">
        <v>609</v>
      </c>
      <c r="B3510" s="353"/>
      <c r="C3510" s="353"/>
      <c r="D3510" s="353"/>
      <c r="E3510" s="353"/>
      <c r="F3510" s="353"/>
      <c r="G3510" s="353"/>
      <c r="H3510" s="353"/>
      <c r="I3510" s="353"/>
      <c r="J3510" s="353"/>
      <c r="K3510" s="353"/>
      <c r="L3510" s="353"/>
      <c r="M3510" s="353"/>
      <c r="N3510" s="353"/>
      <c r="O3510" s="354"/>
    </row>
    <row r="3511" spans="1:15" ht="22.5">
      <c r="A3511" s="52" t="s">
        <v>30</v>
      </c>
      <c r="B3511" s="167" t="s">
        <v>22</v>
      </c>
      <c r="C3511" s="167"/>
      <c r="D3511" s="168"/>
      <c r="E3511" s="302">
        <v>2.422</v>
      </c>
      <c r="F3511" s="302"/>
      <c r="G3511" s="302"/>
      <c r="H3511" s="302">
        <v>2.422</v>
      </c>
      <c r="I3511" s="302"/>
      <c r="J3511" s="302"/>
      <c r="K3511" s="302">
        <v>2.422</v>
      </c>
      <c r="L3511" s="302"/>
      <c r="M3511" s="302"/>
      <c r="N3511" s="302">
        <v>2.422</v>
      </c>
      <c r="O3511" s="316">
        <f>E3511+H3511+K3511+N3511</f>
        <v>9.688</v>
      </c>
    </row>
    <row r="3512" spans="1:15" ht="45">
      <c r="A3512" s="52" t="s">
        <v>31</v>
      </c>
      <c r="B3512" s="167" t="s">
        <v>22</v>
      </c>
      <c r="C3512" s="167"/>
      <c r="D3512" s="167"/>
      <c r="E3512" s="302">
        <v>2.25</v>
      </c>
      <c r="F3512" s="313"/>
      <c r="G3512" s="313"/>
      <c r="H3512" s="302">
        <v>2.25</v>
      </c>
      <c r="I3512" s="313"/>
      <c r="J3512" s="313"/>
      <c r="K3512" s="315">
        <v>2.25</v>
      </c>
      <c r="L3512" s="330"/>
      <c r="M3512" s="330"/>
      <c r="N3512" s="315">
        <v>2.25</v>
      </c>
      <c r="O3512" s="316">
        <f aca="true" t="shared" si="463" ref="O3512:O3517">E3512+H3512+K3512+N3512</f>
        <v>9</v>
      </c>
    </row>
    <row r="3513" spans="1:15" ht="112.5">
      <c r="A3513" s="52" t="s">
        <v>610</v>
      </c>
      <c r="B3513" s="167" t="s">
        <v>22</v>
      </c>
      <c r="C3513" s="167"/>
      <c r="D3513" s="167"/>
      <c r="E3513" s="302">
        <v>2.625</v>
      </c>
      <c r="F3513" s="313"/>
      <c r="G3513" s="313"/>
      <c r="H3513" s="313">
        <v>2.625</v>
      </c>
      <c r="I3513" s="313"/>
      <c r="J3513" s="313"/>
      <c r="K3513" s="313">
        <v>2.625</v>
      </c>
      <c r="L3513" s="313"/>
      <c r="M3513" s="313"/>
      <c r="N3513" s="313">
        <v>2.625</v>
      </c>
      <c r="O3513" s="316">
        <f t="shared" si="463"/>
        <v>10.5</v>
      </c>
    </row>
    <row r="3514" spans="1:15" ht="33.75">
      <c r="A3514" s="52" t="s">
        <v>35</v>
      </c>
      <c r="B3514" s="167" t="s">
        <v>22</v>
      </c>
      <c r="C3514" s="167"/>
      <c r="D3514" s="167"/>
      <c r="E3514" s="313">
        <v>0.4</v>
      </c>
      <c r="F3514" s="313"/>
      <c r="G3514" s="313"/>
      <c r="H3514" s="313"/>
      <c r="I3514" s="313"/>
      <c r="J3514" s="313"/>
      <c r="K3514" s="313">
        <v>0.4</v>
      </c>
      <c r="L3514" s="313"/>
      <c r="M3514" s="313"/>
      <c r="N3514" s="313"/>
      <c r="O3514" s="316">
        <f t="shared" si="463"/>
        <v>0.8</v>
      </c>
    </row>
    <row r="3515" spans="1:15" ht="45">
      <c r="A3515" s="52" t="s">
        <v>38</v>
      </c>
      <c r="B3515" s="167" t="s">
        <v>22</v>
      </c>
      <c r="C3515" s="167"/>
      <c r="D3515" s="167"/>
      <c r="E3515" s="302">
        <v>1.037</v>
      </c>
      <c r="F3515" s="302"/>
      <c r="G3515" s="302"/>
      <c r="H3515" s="302">
        <v>1.038</v>
      </c>
      <c r="I3515" s="302"/>
      <c r="J3515" s="302"/>
      <c r="K3515" s="302">
        <v>1.037</v>
      </c>
      <c r="L3515" s="302"/>
      <c r="M3515" s="302"/>
      <c r="N3515" s="302">
        <v>1.038</v>
      </c>
      <c r="O3515" s="316">
        <f t="shared" si="463"/>
        <v>4.15</v>
      </c>
    </row>
    <row r="3516" spans="1:15" ht="22.5">
      <c r="A3516" s="52" t="s">
        <v>613</v>
      </c>
      <c r="B3516" s="167" t="s">
        <v>612</v>
      </c>
      <c r="C3516" s="167"/>
      <c r="D3516" s="167"/>
      <c r="E3516" s="302">
        <v>1.325</v>
      </c>
      <c r="F3516" s="302"/>
      <c r="G3516" s="302"/>
      <c r="H3516" s="302">
        <v>1.325</v>
      </c>
      <c r="I3516" s="302"/>
      <c r="J3516" s="302"/>
      <c r="K3516" s="302">
        <v>1.325</v>
      </c>
      <c r="L3516" s="302"/>
      <c r="M3516" s="302"/>
      <c r="N3516" s="302">
        <v>1.325</v>
      </c>
      <c r="O3516" s="316">
        <f t="shared" si="463"/>
        <v>5.3</v>
      </c>
    </row>
    <row r="3517" spans="1:15" ht="45">
      <c r="A3517" s="52" t="s">
        <v>614</v>
      </c>
      <c r="B3517" s="167" t="s">
        <v>1</v>
      </c>
      <c r="C3517" s="167"/>
      <c r="D3517" s="167"/>
      <c r="E3517" s="302">
        <v>0.2</v>
      </c>
      <c r="F3517" s="302"/>
      <c r="G3517" s="302"/>
      <c r="H3517" s="302">
        <v>0.2</v>
      </c>
      <c r="I3517" s="302"/>
      <c r="J3517" s="302"/>
      <c r="K3517" s="302">
        <v>0.2</v>
      </c>
      <c r="L3517" s="302"/>
      <c r="M3517" s="302"/>
      <c r="N3517" s="302">
        <v>0.2</v>
      </c>
      <c r="O3517" s="316">
        <f t="shared" si="463"/>
        <v>0.8</v>
      </c>
    </row>
    <row r="3518" spans="1:15" ht="21.75">
      <c r="A3518" s="331" t="s">
        <v>616</v>
      </c>
      <c r="B3518" s="280" t="s">
        <v>1</v>
      </c>
      <c r="C3518" s="282"/>
      <c r="D3518" s="282"/>
      <c r="E3518" s="316">
        <f>SUM(E3511:E3517)</f>
        <v>10.259</v>
      </c>
      <c r="F3518" s="316"/>
      <c r="G3518" s="316"/>
      <c r="H3518" s="316">
        <f>SUM(H3511:H3517)</f>
        <v>9.86</v>
      </c>
      <c r="I3518" s="316"/>
      <c r="J3518" s="316"/>
      <c r="K3518" s="316">
        <f>SUM(K3511:K3517)</f>
        <v>10.259</v>
      </c>
      <c r="L3518" s="316"/>
      <c r="M3518" s="316"/>
      <c r="N3518" s="316">
        <f>SUM(N3511:N3517)</f>
        <v>9.86</v>
      </c>
      <c r="O3518" s="316">
        <f>SUM(O3511:O3517)</f>
        <v>40.238</v>
      </c>
    </row>
    <row r="3519" spans="1:15" ht="12.75">
      <c r="A3519" s="158"/>
      <c r="B3519" s="16"/>
      <c r="C3519" s="158"/>
      <c r="D3519" s="158"/>
      <c r="E3519" s="158"/>
      <c r="F3519" s="158"/>
      <c r="G3519" s="158"/>
      <c r="H3519" s="158"/>
      <c r="I3519" s="158"/>
      <c r="J3519" s="158"/>
      <c r="K3519" s="158"/>
      <c r="L3519" s="158"/>
      <c r="M3519" s="158"/>
      <c r="N3519" s="158"/>
      <c r="O3519" s="158"/>
    </row>
    <row r="3520" spans="1:15" ht="12.75">
      <c r="A3520" s="355" t="s">
        <v>617</v>
      </c>
      <c r="B3520" s="356"/>
      <c r="C3520" s="357"/>
      <c r="D3520" s="158"/>
      <c r="E3520" s="316">
        <f>E3502+E3509+E3518</f>
        <v>229.00346000000002</v>
      </c>
      <c r="F3520" s="341"/>
      <c r="G3520" s="341"/>
      <c r="H3520" s="316">
        <f>H3502+H3509+H3518</f>
        <v>182.0482</v>
      </c>
      <c r="I3520" s="341"/>
      <c r="J3520" s="341"/>
      <c r="K3520" s="316">
        <f>K3502+K3509+K3518</f>
        <v>107.20750000000001</v>
      </c>
      <c r="L3520" s="341"/>
      <c r="M3520" s="341"/>
      <c r="N3520" s="316">
        <f>N3502+N3509+N3518</f>
        <v>212.1168</v>
      </c>
      <c r="O3520" s="316">
        <f>O3502+O3509+O3518</f>
        <v>730.3759600000001</v>
      </c>
    </row>
    <row r="3521" spans="1:15" ht="12.75">
      <c r="A3521" s="342"/>
      <c r="B3521" s="342"/>
      <c r="C3521" s="342"/>
      <c r="D3521" s="334"/>
      <c r="E3521" s="343"/>
      <c r="F3521" s="345"/>
      <c r="G3521" s="345"/>
      <c r="H3521" s="343"/>
      <c r="I3521" s="345"/>
      <c r="J3521" s="345"/>
      <c r="K3521" s="343"/>
      <c r="L3521" s="345"/>
      <c r="M3521" s="345"/>
      <c r="N3521" s="343"/>
      <c r="O3521" s="343"/>
    </row>
    <row r="3522" spans="1:15" ht="12.75">
      <c r="A3522" s="342"/>
      <c r="B3522" s="342"/>
      <c r="C3522" s="342"/>
      <c r="D3522" s="334"/>
      <c r="E3522" s="343"/>
      <c r="F3522" s="345"/>
      <c r="G3522" s="345"/>
      <c r="H3522" s="343"/>
      <c r="I3522" s="345"/>
      <c r="J3522" s="345"/>
      <c r="K3522" s="343"/>
      <c r="L3522" s="345"/>
      <c r="M3522" s="345"/>
      <c r="N3522" s="343"/>
      <c r="O3522" s="343"/>
    </row>
    <row r="3523" spans="1:15" ht="12.75">
      <c r="A3523" s="342"/>
      <c r="B3523" s="342"/>
      <c r="C3523" s="342"/>
      <c r="D3523" s="334"/>
      <c r="E3523" s="343"/>
      <c r="F3523" s="345"/>
      <c r="G3523" s="345"/>
      <c r="H3523" s="343"/>
      <c r="I3523" s="345"/>
      <c r="J3523" s="345"/>
      <c r="K3523" s="343"/>
      <c r="L3523" s="345"/>
      <c r="M3523" s="345"/>
      <c r="N3523" s="343"/>
      <c r="O3523" s="343"/>
    </row>
    <row r="3524" spans="1:15" ht="12.75">
      <c r="A3524" s="342"/>
      <c r="B3524" s="342"/>
      <c r="C3524" s="342"/>
      <c r="D3524" s="334"/>
      <c r="E3524" s="343"/>
      <c r="F3524" s="345"/>
      <c r="G3524" s="345"/>
      <c r="H3524" s="343"/>
      <c r="I3524" s="345"/>
      <c r="J3524" s="345"/>
      <c r="K3524" s="343"/>
      <c r="L3524" s="345"/>
      <c r="M3524" s="345"/>
      <c r="N3524" s="343"/>
      <c r="O3524" s="343"/>
    </row>
    <row r="3525" spans="1:15" ht="12.75">
      <c r="A3525" s="342"/>
      <c r="B3525" s="342"/>
      <c r="C3525" s="342"/>
      <c r="D3525" s="334"/>
      <c r="E3525" s="343"/>
      <c r="F3525" s="345"/>
      <c r="G3525" s="345"/>
      <c r="H3525" s="343"/>
      <c r="I3525" s="345"/>
      <c r="J3525" s="345"/>
      <c r="K3525" s="343"/>
      <c r="L3525" s="345"/>
      <c r="M3525" s="345"/>
      <c r="N3525" s="343"/>
      <c r="O3525" s="343"/>
    </row>
    <row r="3526" spans="1:15" ht="12.75">
      <c r="A3526" s="342"/>
      <c r="B3526" s="342"/>
      <c r="C3526" s="342"/>
      <c r="D3526" s="334"/>
      <c r="E3526" s="343"/>
      <c r="F3526" s="345"/>
      <c r="G3526" s="345"/>
      <c r="H3526" s="343"/>
      <c r="I3526" s="345"/>
      <c r="J3526" s="345"/>
      <c r="K3526" s="343"/>
      <c r="L3526" s="345"/>
      <c r="M3526" s="345"/>
      <c r="N3526" s="343"/>
      <c r="O3526" s="343"/>
    </row>
    <row r="3527" spans="1:15" ht="12.75">
      <c r="A3527" s="342"/>
      <c r="B3527" s="342"/>
      <c r="C3527" s="342"/>
      <c r="D3527" s="334"/>
      <c r="E3527" s="343"/>
      <c r="F3527" s="345"/>
      <c r="G3527" s="345"/>
      <c r="H3527" s="343"/>
      <c r="I3527" s="345"/>
      <c r="J3527" s="345"/>
      <c r="K3527" s="343"/>
      <c r="L3527" s="345"/>
      <c r="M3527" s="345"/>
      <c r="N3527" s="343"/>
      <c r="O3527" s="343"/>
    </row>
    <row r="3528" spans="1:15" ht="12.75">
      <c r="A3528" s="342"/>
      <c r="B3528" s="342"/>
      <c r="C3528" s="342"/>
      <c r="D3528" s="334"/>
      <c r="E3528" s="343"/>
      <c r="F3528" s="345"/>
      <c r="G3528" s="345"/>
      <c r="H3528" s="343"/>
      <c r="I3528" s="345"/>
      <c r="J3528" s="345"/>
      <c r="K3528" s="343"/>
      <c r="L3528" s="345"/>
      <c r="M3528" s="345"/>
      <c r="N3528" s="343"/>
      <c r="O3528" s="343"/>
    </row>
    <row r="3529" spans="1:15" ht="12.75">
      <c r="A3529" s="342"/>
      <c r="B3529" s="342"/>
      <c r="C3529" s="342"/>
      <c r="D3529" s="334"/>
      <c r="E3529" s="343"/>
      <c r="F3529" s="345"/>
      <c r="G3529" s="345"/>
      <c r="H3529" s="343"/>
      <c r="I3529" s="345"/>
      <c r="J3529" s="345"/>
      <c r="K3529" s="343"/>
      <c r="L3529" s="345"/>
      <c r="M3529" s="345"/>
      <c r="N3529" s="343"/>
      <c r="O3529" s="343"/>
    </row>
    <row r="3530" spans="1:15" ht="12.75">
      <c r="A3530" s="342"/>
      <c r="B3530" s="342"/>
      <c r="C3530" s="342"/>
      <c r="D3530" s="334"/>
      <c r="E3530" s="343"/>
      <c r="F3530" s="345"/>
      <c r="G3530" s="345"/>
      <c r="H3530" s="343"/>
      <c r="I3530" s="345"/>
      <c r="J3530" s="345"/>
      <c r="K3530" s="343"/>
      <c r="L3530" s="345"/>
      <c r="M3530" s="345"/>
      <c r="N3530" s="343"/>
      <c r="O3530" s="343"/>
    </row>
    <row r="3531" spans="1:15" ht="12.75">
      <c r="A3531" s="342"/>
      <c r="B3531" s="342"/>
      <c r="C3531" s="342"/>
      <c r="D3531" s="334"/>
      <c r="E3531" s="343"/>
      <c r="F3531" s="345"/>
      <c r="G3531" s="345"/>
      <c r="H3531" s="343"/>
      <c r="I3531" s="345"/>
      <c r="J3531" s="345"/>
      <c r="K3531" s="343"/>
      <c r="L3531" s="345"/>
      <c r="M3531" s="345"/>
      <c r="N3531" s="343"/>
      <c r="O3531" s="343"/>
    </row>
    <row r="3532" spans="1:15" ht="12.75">
      <c r="A3532" s="373" t="s">
        <v>703</v>
      </c>
      <c r="B3532" s="373"/>
      <c r="C3532" s="373"/>
      <c r="D3532" s="373"/>
      <c r="E3532" s="373"/>
      <c r="F3532" s="373"/>
      <c r="G3532" s="373"/>
      <c r="H3532" s="373"/>
      <c r="I3532" s="373"/>
      <c r="J3532" s="373"/>
      <c r="K3532" s="373"/>
      <c r="L3532" s="373"/>
      <c r="M3532" s="373"/>
      <c r="N3532" s="373"/>
      <c r="O3532" s="373"/>
    </row>
    <row r="3533" spans="1:15" ht="12.75">
      <c r="A3533" s="340"/>
      <c r="B3533" s="340"/>
      <c r="C3533" s="340"/>
      <c r="D3533" s="340"/>
      <c r="E3533" s="340"/>
      <c r="F3533" s="340"/>
      <c r="G3533" s="340"/>
      <c r="H3533" s="340"/>
      <c r="I3533" s="340"/>
      <c r="J3533" s="340"/>
      <c r="K3533" s="340"/>
      <c r="L3533" s="340"/>
      <c r="M3533" s="340"/>
      <c r="N3533" s="340"/>
      <c r="O3533" s="340"/>
    </row>
    <row r="3534" spans="1:15" ht="52.5">
      <c r="A3534" s="276" t="s">
        <v>43</v>
      </c>
      <c r="B3534" s="276" t="s">
        <v>44</v>
      </c>
      <c r="C3534" s="367" t="s">
        <v>45</v>
      </c>
      <c r="D3534" s="368"/>
      <c r="E3534" s="368"/>
      <c r="F3534" s="368"/>
      <c r="G3534" s="368"/>
      <c r="H3534" s="368"/>
      <c r="I3534" s="368"/>
      <c r="J3534" s="368"/>
      <c r="K3534" s="368"/>
      <c r="L3534" s="368"/>
      <c r="M3534" s="368"/>
      <c r="N3534" s="369"/>
      <c r="O3534" s="130" t="s">
        <v>46</v>
      </c>
    </row>
    <row r="3535" spans="1:15" ht="12.75">
      <c r="A3535" s="277"/>
      <c r="B3535" s="277"/>
      <c r="C3535" s="367" t="s">
        <v>47</v>
      </c>
      <c r="D3535" s="368"/>
      <c r="E3535" s="368"/>
      <c r="F3535" s="367" t="s">
        <v>48</v>
      </c>
      <c r="G3535" s="368"/>
      <c r="H3535" s="368"/>
      <c r="I3535" s="367" t="s">
        <v>49</v>
      </c>
      <c r="J3535" s="368"/>
      <c r="K3535" s="368"/>
      <c r="L3535" s="367" t="s">
        <v>50</v>
      </c>
      <c r="M3535" s="368"/>
      <c r="N3535" s="369"/>
      <c r="O3535" s="130"/>
    </row>
    <row r="3536" spans="1:15" ht="21">
      <c r="A3536" s="278"/>
      <c r="B3536" s="278"/>
      <c r="C3536" s="277" t="s">
        <v>51</v>
      </c>
      <c r="D3536" s="277" t="s">
        <v>52</v>
      </c>
      <c r="E3536" s="277" t="s">
        <v>53</v>
      </c>
      <c r="F3536" s="277" t="s">
        <v>51</v>
      </c>
      <c r="G3536" s="277" t="s">
        <v>54</v>
      </c>
      <c r="H3536" s="277" t="s">
        <v>53</v>
      </c>
      <c r="I3536" s="277" t="s">
        <v>51</v>
      </c>
      <c r="J3536" s="277" t="s">
        <v>54</v>
      </c>
      <c r="K3536" s="277" t="s">
        <v>53</v>
      </c>
      <c r="L3536" s="130" t="s">
        <v>51</v>
      </c>
      <c r="M3536" s="130" t="s">
        <v>54</v>
      </c>
      <c r="N3536" s="130" t="s">
        <v>53</v>
      </c>
      <c r="O3536" s="132"/>
    </row>
    <row r="3537" spans="1:15" ht="12.75">
      <c r="A3537" s="359" t="s">
        <v>55</v>
      </c>
      <c r="B3537" s="360"/>
      <c r="C3537" s="360"/>
      <c r="D3537" s="360"/>
      <c r="E3537" s="360"/>
      <c r="F3537" s="360"/>
      <c r="G3537" s="360"/>
      <c r="H3537" s="360"/>
      <c r="I3537" s="360"/>
      <c r="J3537" s="360"/>
      <c r="K3537" s="360"/>
      <c r="L3537" s="360"/>
      <c r="M3537" s="360"/>
      <c r="N3537" s="360"/>
      <c r="O3537" s="361"/>
    </row>
    <row r="3538" spans="1:15" ht="12.75">
      <c r="A3538" s="349" t="s">
        <v>56</v>
      </c>
      <c r="B3538" s="350"/>
      <c r="C3538" s="350"/>
      <c r="D3538" s="350"/>
      <c r="E3538" s="350"/>
      <c r="F3538" s="350"/>
      <c r="G3538" s="350"/>
      <c r="H3538" s="350"/>
      <c r="I3538" s="350"/>
      <c r="J3538" s="350"/>
      <c r="K3538" s="350"/>
      <c r="L3538" s="350"/>
      <c r="M3538" s="350"/>
      <c r="N3538" s="350"/>
      <c r="O3538" s="351"/>
    </row>
    <row r="3539" spans="1:15" ht="12.75">
      <c r="A3539" s="279"/>
      <c r="B3539" s="280"/>
      <c r="C3539" s="104"/>
      <c r="D3539" s="104"/>
      <c r="E3539" s="281"/>
      <c r="F3539" s="104"/>
      <c r="G3539" s="104"/>
      <c r="H3539" s="282"/>
      <c r="I3539" s="158"/>
      <c r="J3539" s="158"/>
      <c r="K3539" s="282"/>
      <c r="L3539" s="283"/>
      <c r="M3539" s="283"/>
      <c r="N3539" s="284"/>
      <c r="O3539" s="284"/>
    </row>
    <row r="3540" spans="1:15" ht="12.75">
      <c r="A3540" s="285" t="s">
        <v>545</v>
      </c>
      <c r="B3540" s="285"/>
      <c r="C3540" s="157"/>
      <c r="D3540" s="157"/>
      <c r="E3540" s="286">
        <v>65</v>
      </c>
      <c r="F3540" s="157"/>
      <c r="G3540" s="157"/>
      <c r="H3540" s="286">
        <v>70</v>
      </c>
      <c r="I3540" s="157"/>
      <c r="J3540" s="157"/>
      <c r="K3540" s="286">
        <v>70</v>
      </c>
      <c r="L3540" s="287"/>
      <c r="M3540" s="287"/>
      <c r="N3540" s="286">
        <v>65</v>
      </c>
      <c r="O3540" s="288">
        <f>SUM(E3540,H3540,K3540,N3540)</f>
        <v>270</v>
      </c>
    </row>
    <row r="3541" spans="1:15" ht="12.75">
      <c r="A3541" s="285"/>
      <c r="B3541" s="285"/>
      <c r="C3541" s="157"/>
      <c r="D3541" s="157"/>
      <c r="E3541" s="286"/>
      <c r="F3541" s="157"/>
      <c r="G3541" s="157"/>
      <c r="H3541" s="286"/>
      <c r="I3541" s="157"/>
      <c r="J3541" s="157"/>
      <c r="K3541" s="286"/>
      <c r="L3541" s="289"/>
      <c r="M3541" s="289"/>
      <c r="N3541" s="286"/>
      <c r="O3541" s="332"/>
    </row>
    <row r="3542" spans="1:15" ht="22.5">
      <c r="A3542" s="290" t="s">
        <v>57</v>
      </c>
      <c r="B3542" s="291" t="s">
        <v>58</v>
      </c>
      <c r="C3542" s="159">
        <v>100</v>
      </c>
      <c r="D3542" s="159">
        <v>170</v>
      </c>
      <c r="E3542" s="292">
        <f>(C3542*D3542)/1000</f>
        <v>17</v>
      </c>
      <c r="F3542" s="159">
        <v>100</v>
      </c>
      <c r="G3542" s="159">
        <v>170</v>
      </c>
      <c r="H3542" s="292">
        <f>(F3542*G3542)/1000</f>
        <v>17</v>
      </c>
      <c r="I3542" s="159">
        <v>100</v>
      </c>
      <c r="J3542" s="159">
        <v>170</v>
      </c>
      <c r="K3542" s="292">
        <f>(I3542*J3542)/1000</f>
        <v>17</v>
      </c>
      <c r="L3542" s="293">
        <v>100</v>
      </c>
      <c r="M3542" s="293">
        <v>170</v>
      </c>
      <c r="N3542" s="292">
        <f>(L3542*M3542)/1000</f>
        <v>17</v>
      </c>
      <c r="O3542" s="288">
        <f>SUM(E3542,H3542,K3542,N3542)</f>
        <v>68</v>
      </c>
    </row>
    <row r="3543" spans="1:15" ht="12.75">
      <c r="A3543" s="290"/>
      <c r="B3543" s="291"/>
      <c r="C3543" s="159"/>
      <c r="D3543" s="159"/>
      <c r="E3543" s="281"/>
      <c r="F3543" s="159"/>
      <c r="G3543" s="159"/>
      <c r="H3543" s="281"/>
      <c r="I3543" s="159"/>
      <c r="J3543" s="159"/>
      <c r="K3543" s="281"/>
      <c r="L3543" s="293"/>
      <c r="M3543" s="293"/>
      <c r="N3543" s="281"/>
      <c r="O3543" s="288"/>
    </row>
    <row r="3544" spans="1:15" ht="12.75">
      <c r="A3544" s="279" t="s">
        <v>546</v>
      </c>
      <c r="B3544" s="291" t="s">
        <v>58</v>
      </c>
      <c r="C3544" s="158">
        <v>36</v>
      </c>
      <c r="D3544" s="158">
        <v>34</v>
      </c>
      <c r="E3544" s="292">
        <f aca="true" t="shared" si="464" ref="E3544:E3552">(C3544*D3544)/1000</f>
        <v>1.224</v>
      </c>
      <c r="F3544" s="158">
        <v>40</v>
      </c>
      <c r="G3544" s="158">
        <v>30</v>
      </c>
      <c r="H3544" s="292">
        <f aca="true" t="shared" si="465" ref="H3544:H3552">(F3544*G3544)/1000</f>
        <v>1.2</v>
      </c>
      <c r="I3544" s="158">
        <v>36</v>
      </c>
      <c r="J3544" s="158">
        <v>20</v>
      </c>
      <c r="K3544" s="292">
        <f aca="true" t="shared" si="466" ref="K3544:K3552">(I3544*J3544)/1000</f>
        <v>0.72</v>
      </c>
      <c r="L3544" s="158">
        <v>40</v>
      </c>
      <c r="M3544" s="158">
        <v>25</v>
      </c>
      <c r="N3544" s="292">
        <f aca="true" t="shared" si="467" ref="N3544:N3552">(L3544*M3544)/1000</f>
        <v>1</v>
      </c>
      <c r="O3544" s="288">
        <f>SUM(C3544:N3544)</f>
        <v>265.144</v>
      </c>
    </row>
    <row r="3545" spans="1:15" ht="12.75">
      <c r="A3545" s="279" t="s">
        <v>547</v>
      </c>
      <c r="B3545" s="291" t="s">
        <v>58</v>
      </c>
      <c r="C3545" s="158">
        <v>36</v>
      </c>
      <c r="D3545" s="158">
        <v>40</v>
      </c>
      <c r="E3545" s="292">
        <f t="shared" si="464"/>
        <v>1.44</v>
      </c>
      <c r="F3545" s="158">
        <v>40</v>
      </c>
      <c r="G3545" s="158">
        <v>30</v>
      </c>
      <c r="H3545" s="292">
        <f t="shared" si="465"/>
        <v>1.2</v>
      </c>
      <c r="I3545" s="158">
        <v>36</v>
      </c>
      <c r="J3545" s="158">
        <v>25</v>
      </c>
      <c r="K3545" s="292">
        <f t="shared" si="466"/>
        <v>0.9</v>
      </c>
      <c r="L3545" s="158">
        <v>40</v>
      </c>
      <c r="M3545" s="158">
        <v>27</v>
      </c>
      <c r="N3545" s="292">
        <f t="shared" si="467"/>
        <v>1.08</v>
      </c>
      <c r="O3545" s="288">
        <f aca="true" t="shared" si="468" ref="O3545:O3552">SUM(E3545,H3545,K3545,N3545)</f>
        <v>4.619999999999999</v>
      </c>
    </row>
    <row r="3546" spans="1:15" ht="12.75">
      <c r="A3546" s="279" t="s">
        <v>548</v>
      </c>
      <c r="B3546" s="291" t="s">
        <v>58</v>
      </c>
      <c r="C3546" s="158">
        <v>21</v>
      </c>
      <c r="D3546" s="158">
        <v>20</v>
      </c>
      <c r="E3546" s="292">
        <f t="shared" si="464"/>
        <v>0.42</v>
      </c>
      <c r="F3546" s="158">
        <v>22</v>
      </c>
      <c r="G3546" s="158">
        <v>20</v>
      </c>
      <c r="H3546" s="292">
        <f t="shared" si="465"/>
        <v>0.44</v>
      </c>
      <c r="I3546" s="158">
        <v>23</v>
      </c>
      <c r="J3546" s="158">
        <v>20</v>
      </c>
      <c r="K3546" s="292">
        <f t="shared" si="466"/>
        <v>0.46</v>
      </c>
      <c r="L3546" s="158">
        <v>25</v>
      </c>
      <c r="M3546" s="158">
        <v>20</v>
      </c>
      <c r="N3546" s="292">
        <f t="shared" si="467"/>
        <v>0.5</v>
      </c>
      <c r="O3546" s="288">
        <f t="shared" si="468"/>
        <v>1.82</v>
      </c>
    </row>
    <row r="3547" spans="1:15" ht="12.75">
      <c r="A3547" s="279" t="s">
        <v>549</v>
      </c>
      <c r="B3547" s="291" t="s">
        <v>58</v>
      </c>
      <c r="C3547" s="158">
        <v>45</v>
      </c>
      <c r="D3547" s="158">
        <v>30</v>
      </c>
      <c r="E3547" s="292">
        <f t="shared" si="464"/>
        <v>1.35</v>
      </c>
      <c r="F3547" s="158">
        <v>45</v>
      </c>
      <c r="G3547" s="158">
        <v>25</v>
      </c>
      <c r="H3547" s="292">
        <f t="shared" si="465"/>
        <v>1.125</v>
      </c>
      <c r="I3547" s="158">
        <v>60</v>
      </c>
      <c r="J3547" s="158">
        <v>15</v>
      </c>
      <c r="K3547" s="292">
        <f t="shared" si="466"/>
        <v>0.9</v>
      </c>
      <c r="L3547" s="158">
        <v>45</v>
      </c>
      <c r="M3547" s="158">
        <v>25</v>
      </c>
      <c r="N3547" s="292">
        <f t="shared" si="467"/>
        <v>1.125</v>
      </c>
      <c r="O3547" s="288">
        <f t="shared" si="468"/>
        <v>4.5</v>
      </c>
    </row>
    <row r="3548" spans="1:15" ht="12.75">
      <c r="A3548" s="279" t="s">
        <v>550</v>
      </c>
      <c r="B3548" s="291" t="s">
        <v>58</v>
      </c>
      <c r="C3548" s="158">
        <v>300</v>
      </c>
      <c r="D3548" s="158">
        <v>25</v>
      </c>
      <c r="E3548" s="292">
        <f t="shared" si="464"/>
        <v>7.5</v>
      </c>
      <c r="F3548" s="158">
        <v>320</v>
      </c>
      <c r="G3548" s="158">
        <v>25</v>
      </c>
      <c r="H3548" s="292">
        <f t="shared" si="465"/>
        <v>8</v>
      </c>
      <c r="I3548" s="158">
        <v>350</v>
      </c>
      <c r="J3548" s="158">
        <v>25</v>
      </c>
      <c r="K3548" s="292">
        <f t="shared" si="466"/>
        <v>8.75</v>
      </c>
      <c r="L3548" s="158">
        <v>350</v>
      </c>
      <c r="M3548" s="158">
        <v>25</v>
      </c>
      <c r="N3548" s="292">
        <f t="shared" si="467"/>
        <v>8.75</v>
      </c>
      <c r="O3548" s="288">
        <f t="shared" si="468"/>
        <v>33</v>
      </c>
    </row>
    <row r="3549" spans="1:15" ht="12.75">
      <c r="A3549" s="279" t="s">
        <v>551</v>
      </c>
      <c r="B3549" s="291" t="s">
        <v>58</v>
      </c>
      <c r="C3549" s="158"/>
      <c r="D3549" s="158"/>
      <c r="E3549" s="292">
        <f t="shared" si="464"/>
        <v>0</v>
      </c>
      <c r="F3549" s="158">
        <v>20</v>
      </c>
      <c r="G3549" s="158">
        <v>100</v>
      </c>
      <c r="H3549" s="292">
        <f t="shared" si="465"/>
        <v>2</v>
      </c>
      <c r="I3549" s="158">
        <v>40</v>
      </c>
      <c r="J3549" s="158">
        <v>50</v>
      </c>
      <c r="K3549" s="292">
        <f t="shared" si="466"/>
        <v>2</v>
      </c>
      <c r="L3549" s="158"/>
      <c r="M3549" s="158"/>
      <c r="N3549" s="292">
        <f t="shared" si="467"/>
        <v>0</v>
      </c>
      <c r="O3549" s="288">
        <f t="shared" si="468"/>
        <v>4</v>
      </c>
    </row>
    <row r="3550" spans="1:15" ht="12.75">
      <c r="A3550" s="279" t="s">
        <v>552</v>
      </c>
      <c r="B3550" s="291" t="s">
        <v>58</v>
      </c>
      <c r="C3550" s="158"/>
      <c r="D3550" s="158"/>
      <c r="E3550" s="292">
        <f t="shared" si="464"/>
        <v>0</v>
      </c>
      <c r="F3550" s="158">
        <v>20</v>
      </c>
      <c r="G3550" s="158">
        <v>100</v>
      </c>
      <c r="H3550" s="292">
        <f t="shared" si="465"/>
        <v>2</v>
      </c>
      <c r="I3550" s="158">
        <v>40</v>
      </c>
      <c r="J3550" s="158">
        <v>50</v>
      </c>
      <c r="K3550" s="292">
        <f t="shared" si="466"/>
        <v>2</v>
      </c>
      <c r="L3550" s="158"/>
      <c r="M3550" s="158"/>
      <c r="N3550" s="292">
        <f t="shared" si="467"/>
        <v>0</v>
      </c>
      <c r="O3550" s="288">
        <f t="shared" si="468"/>
        <v>4</v>
      </c>
    </row>
    <row r="3551" spans="1:15" ht="12.75">
      <c r="A3551" s="279" t="s">
        <v>693</v>
      </c>
      <c r="B3551" s="291" t="s">
        <v>58</v>
      </c>
      <c r="C3551" s="158">
        <v>2</v>
      </c>
      <c r="D3551" s="158">
        <v>180</v>
      </c>
      <c r="E3551" s="292">
        <f t="shared" si="464"/>
        <v>0.36</v>
      </c>
      <c r="F3551" s="158">
        <v>2</v>
      </c>
      <c r="G3551" s="158">
        <v>180</v>
      </c>
      <c r="H3551" s="292">
        <f t="shared" si="465"/>
        <v>0.36</v>
      </c>
      <c r="I3551" s="158">
        <v>2</v>
      </c>
      <c r="J3551" s="158">
        <v>180</v>
      </c>
      <c r="K3551" s="292">
        <f t="shared" si="466"/>
        <v>0.36</v>
      </c>
      <c r="L3551" s="158">
        <v>2</v>
      </c>
      <c r="M3551" s="158">
        <v>200</v>
      </c>
      <c r="N3551" s="292">
        <f t="shared" si="467"/>
        <v>0.4</v>
      </c>
      <c r="O3551" s="288">
        <f t="shared" si="468"/>
        <v>1.48</v>
      </c>
    </row>
    <row r="3552" spans="1:15" ht="12.75">
      <c r="A3552" s="279" t="s">
        <v>694</v>
      </c>
      <c r="B3552" s="291" t="s">
        <v>58</v>
      </c>
      <c r="C3552" s="158"/>
      <c r="D3552" s="158"/>
      <c r="E3552" s="292">
        <f t="shared" si="464"/>
        <v>0</v>
      </c>
      <c r="F3552" s="158"/>
      <c r="G3552" s="158"/>
      <c r="H3552" s="292">
        <f t="shared" si="465"/>
        <v>0</v>
      </c>
      <c r="I3552" s="158">
        <v>30</v>
      </c>
      <c r="J3552" s="158">
        <v>80</v>
      </c>
      <c r="K3552" s="292">
        <f t="shared" si="466"/>
        <v>2.4</v>
      </c>
      <c r="L3552" s="158"/>
      <c r="M3552" s="158"/>
      <c r="N3552" s="292">
        <f t="shared" si="467"/>
        <v>0</v>
      </c>
      <c r="O3552" s="288">
        <f t="shared" si="468"/>
        <v>2.4</v>
      </c>
    </row>
    <row r="3553" spans="1:15" ht="12.75">
      <c r="A3553" s="279"/>
      <c r="B3553" s="291"/>
      <c r="C3553" s="16"/>
      <c r="D3553" s="16"/>
      <c r="E3553" s="281"/>
      <c r="F3553" s="16"/>
      <c r="G3553" s="16"/>
      <c r="H3553" s="281"/>
      <c r="I3553" s="16"/>
      <c r="J3553" s="16"/>
      <c r="K3553" s="281"/>
      <c r="L3553" s="16"/>
      <c r="M3553" s="16"/>
      <c r="N3553" s="292"/>
      <c r="O3553" s="288"/>
    </row>
    <row r="3554" spans="1:15" ht="12.75">
      <c r="A3554" s="285" t="s">
        <v>553</v>
      </c>
      <c r="B3554" s="157"/>
      <c r="C3554" s="157"/>
      <c r="D3554" s="157"/>
      <c r="E3554" s="286">
        <f>SUM(E3544:E3552)</f>
        <v>12.293999999999999</v>
      </c>
      <c r="F3554" s="157"/>
      <c r="G3554" s="157"/>
      <c r="H3554" s="286">
        <f>SUM(H3544:H3552)</f>
        <v>16.325</v>
      </c>
      <c r="I3554" s="157"/>
      <c r="J3554" s="157"/>
      <c r="K3554" s="286">
        <f>SUM(K3544:K3552)</f>
        <v>18.49</v>
      </c>
      <c r="L3554" s="157"/>
      <c r="M3554" s="157"/>
      <c r="N3554" s="286">
        <f>SUM(N3544:N3552)</f>
        <v>12.855</v>
      </c>
      <c r="O3554" s="288">
        <f>SUM(E3554,H3554,K3554,N3554)</f>
        <v>59.964</v>
      </c>
    </row>
    <row r="3555" spans="1:15" ht="12.75">
      <c r="A3555" s="285"/>
      <c r="B3555" s="157"/>
      <c r="C3555" s="157"/>
      <c r="D3555" s="157"/>
      <c r="E3555" s="285"/>
      <c r="F3555" s="157"/>
      <c r="G3555" s="157"/>
      <c r="H3555" s="285"/>
      <c r="I3555" s="157"/>
      <c r="J3555" s="157"/>
      <c r="K3555" s="285"/>
      <c r="L3555" s="157"/>
      <c r="M3555" s="157"/>
      <c r="N3555" s="285"/>
      <c r="O3555" s="294"/>
    </row>
    <row r="3556" spans="1:15" ht="12.75">
      <c r="A3556" s="296" t="s">
        <v>59</v>
      </c>
      <c r="B3556" s="167" t="s">
        <v>169</v>
      </c>
      <c r="C3556" s="297">
        <v>2050</v>
      </c>
      <c r="D3556" s="297">
        <v>20</v>
      </c>
      <c r="E3556" s="292">
        <f>(C3556*D3556)/1000</f>
        <v>41</v>
      </c>
      <c r="F3556" s="297">
        <v>2000</v>
      </c>
      <c r="G3556" s="297">
        <v>20</v>
      </c>
      <c r="H3556" s="292">
        <f>(F3556*G3556)/1000</f>
        <v>40</v>
      </c>
      <c r="I3556" s="297">
        <v>2100</v>
      </c>
      <c r="J3556" s="297">
        <v>20</v>
      </c>
      <c r="K3556" s="292">
        <f>(I3556*J3556)/1000</f>
        <v>42</v>
      </c>
      <c r="L3556" s="298">
        <v>2310</v>
      </c>
      <c r="M3556" s="299">
        <v>20</v>
      </c>
      <c r="N3556" s="292">
        <f>(L3556*M3556)/1000</f>
        <v>46.2</v>
      </c>
      <c r="O3556" s="288">
        <f>SUM(E3556,H3556,K3556,N3556)</f>
        <v>169.2</v>
      </c>
    </row>
    <row r="3557" spans="1:15" ht="12.75">
      <c r="A3557" s="296"/>
      <c r="B3557" s="167"/>
      <c r="C3557" s="52"/>
      <c r="D3557" s="52"/>
      <c r="E3557" s="281"/>
      <c r="F3557" s="52"/>
      <c r="G3557" s="52"/>
      <c r="H3557" s="281"/>
      <c r="I3557" s="52"/>
      <c r="J3557" s="52"/>
      <c r="K3557" s="281"/>
      <c r="L3557" s="155"/>
      <c r="M3557" s="155"/>
      <c r="N3557" s="300"/>
      <c r="O3557" s="301"/>
    </row>
    <row r="3558" spans="1:15" ht="21">
      <c r="A3558" s="167" t="s">
        <v>60</v>
      </c>
      <c r="B3558" s="167"/>
      <c r="C3558" s="52"/>
      <c r="D3558" s="52"/>
      <c r="E3558" s="302">
        <v>1</v>
      </c>
      <c r="F3558" s="303"/>
      <c r="G3558" s="303"/>
      <c r="H3558" s="302">
        <v>1</v>
      </c>
      <c r="I3558" s="303"/>
      <c r="J3558" s="303"/>
      <c r="K3558" s="302">
        <v>1</v>
      </c>
      <c r="L3558" s="304"/>
      <c r="M3558" s="304"/>
      <c r="N3558" s="304">
        <v>1</v>
      </c>
      <c r="O3558" s="305">
        <f>SUM(E3558,H3558,K3558,N3558)</f>
        <v>4</v>
      </c>
    </row>
    <row r="3559" spans="1:15" ht="12.75">
      <c r="A3559" s="362" t="s">
        <v>61</v>
      </c>
      <c r="B3559" s="363"/>
      <c r="C3559" s="363"/>
      <c r="D3559" s="364"/>
      <c r="E3559" s="158"/>
      <c r="F3559" s="158"/>
      <c r="G3559" s="158"/>
      <c r="H3559" s="158"/>
      <c r="I3559" s="158"/>
      <c r="J3559" s="158"/>
      <c r="K3559" s="158"/>
      <c r="L3559" s="158"/>
      <c r="M3559" s="158"/>
      <c r="N3559" s="158"/>
      <c r="O3559" s="158"/>
    </row>
    <row r="3560" spans="1:15" ht="22.5">
      <c r="A3560" s="52" t="s">
        <v>62</v>
      </c>
      <c r="B3560" s="167" t="s">
        <v>63</v>
      </c>
      <c r="C3560" s="297">
        <v>7.43</v>
      </c>
      <c r="D3560" s="297">
        <v>4.38</v>
      </c>
      <c r="E3560" s="302">
        <f>C3560*D3560</f>
        <v>32.5434</v>
      </c>
      <c r="F3560" s="297">
        <v>4.95</v>
      </c>
      <c r="G3560" s="297">
        <v>4.38</v>
      </c>
      <c r="H3560" s="302">
        <f>F3560*G3560</f>
        <v>21.681</v>
      </c>
      <c r="I3560" s="297">
        <v>2.97</v>
      </c>
      <c r="J3560" s="297">
        <v>4.39</v>
      </c>
      <c r="K3560" s="302">
        <f>I3560*J3560</f>
        <v>13.0383</v>
      </c>
      <c r="L3560" s="307">
        <v>9.41</v>
      </c>
      <c r="M3560" s="303">
        <v>4.37</v>
      </c>
      <c r="N3560" s="302">
        <f>L3560*M3560</f>
        <v>41.121700000000004</v>
      </c>
      <c r="O3560" s="308">
        <f>E3560+H3560+K3560+N3560</f>
        <v>108.3844</v>
      </c>
    </row>
    <row r="3561" spans="1:15" ht="22.5">
      <c r="A3561" s="52" t="s">
        <v>64</v>
      </c>
      <c r="B3561" s="167" t="s">
        <v>65</v>
      </c>
      <c r="C3561" s="297">
        <v>77.85</v>
      </c>
      <c r="D3561" s="297">
        <v>2.222</v>
      </c>
      <c r="E3561" s="302">
        <f>C3561*D3561</f>
        <v>172.9827</v>
      </c>
      <c r="F3561" s="297">
        <v>14.66</v>
      </c>
      <c r="G3561" s="297">
        <v>2.222</v>
      </c>
      <c r="H3561" s="302">
        <f>F3561*G3561</f>
        <v>32.57452</v>
      </c>
      <c r="I3561" s="297"/>
      <c r="J3561" s="297"/>
      <c r="K3561" s="302">
        <f>I3561*J3561</f>
        <v>0</v>
      </c>
      <c r="L3561" s="307">
        <v>64.42</v>
      </c>
      <c r="M3561" s="303">
        <v>2.222</v>
      </c>
      <c r="N3561" s="302">
        <f>L3561*M3561</f>
        <v>143.14124</v>
      </c>
      <c r="O3561" s="308">
        <f>E3561+H3561+K3561+N3561</f>
        <v>348.69846</v>
      </c>
    </row>
    <row r="3562" spans="1:15" ht="45">
      <c r="A3562" s="52" t="s">
        <v>66</v>
      </c>
      <c r="B3562" s="167" t="s">
        <v>65</v>
      </c>
      <c r="C3562" s="297">
        <v>4.95</v>
      </c>
      <c r="D3562" s="297">
        <v>2.22</v>
      </c>
      <c r="E3562" s="302">
        <f>C3562*D3562</f>
        <v>10.989</v>
      </c>
      <c r="F3562" s="297">
        <v>4.33</v>
      </c>
      <c r="G3562" s="297">
        <v>2.22</v>
      </c>
      <c r="H3562" s="302">
        <f>F3562*G3562</f>
        <v>9.6126</v>
      </c>
      <c r="I3562" s="297">
        <v>3.4</v>
      </c>
      <c r="J3562" s="297">
        <v>2.22</v>
      </c>
      <c r="K3562" s="302">
        <f>I3562*J3562</f>
        <v>7.548</v>
      </c>
      <c r="L3562" s="307">
        <v>5.06</v>
      </c>
      <c r="M3562" s="303">
        <v>2.22</v>
      </c>
      <c r="N3562" s="302">
        <f>L3562*M3562</f>
        <v>11.2332</v>
      </c>
      <c r="O3562" s="308">
        <f>E3562+H3562+K3562+N3562</f>
        <v>39.3828</v>
      </c>
    </row>
    <row r="3563" spans="1:15" ht="22.5">
      <c r="A3563" s="52" t="s">
        <v>67</v>
      </c>
      <c r="B3563" s="167" t="s">
        <v>32</v>
      </c>
      <c r="C3563" s="297">
        <v>187.43</v>
      </c>
      <c r="D3563" s="297">
        <v>0.03</v>
      </c>
      <c r="E3563" s="302">
        <f>C3563*D3563</f>
        <v>5.6229</v>
      </c>
      <c r="F3563" s="297">
        <v>187.43</v>
      </c>
      <c r="G3563" s="297">
        <v>0.03</v>
      </c>
      <c r="H3563" s="302">
        <f>F3563*G3563</f>
        <v>5.6229</v>
      </c>
      <c r="I3563" s="297">
        <v>187.43</v>
      </c>
      <c r="J3563" s="297">
        <v>0.03</v>
      </c>
      <c r="K3563" s="302">
        <f>I3563*J3563</f>
        <v>5.6229</v>
      </c>
      <c r="L3563" s="297">
        <v>187.43</v>
      </c>
      <c r="M3563" s="297">
        <v>0.029</v>
      </c>
      <c r="N3563" s="302">
        <f>L3563*M3563</f>
        <v>5.4354700000000005</v>
      </c>
      <c r="O3563" s="308">
        <f>E3563+H3563+K3563+N3563</f>
        <v>22.30417</v>
      </c>
    </row>
    <row r="3564" spans="1:15" ht="22.5">
      <c r="A3564" s="52" t="s">
        <v>68</v>
      </c>
      <c r="B3564" s="167" t="s">
        <v>32</v>
      </c>
      <c r="C3564" s="297"/>
      <c r="D3564" s="297">
        <v>0.0175</v>
      </c>
      <c r="E3564" s="302">
        <f>C3564*D3564</f>
        <v>0</v>
      </c>
      <c r="F3564" s="297"/>
      <c r="G3564" s="297">
        <v>0.0173</v>
      </c>
      <c r="H3564" s="302">
        <f>F3564*G3564</f>
        <v>0</v>
      </c>
      <c r="I3564" s="297"/>
      <c r="J3564" s="297">
        <v>0.0172</v>
      </c>
      <c r="K3564" s="302">
        <f>I3564*J3564</f>
        <v>0</v>
      </c>
      <c r="L3564" s="303"/>
      <c r="M3564" s="303">
        <v>0.017</v>
      </c>
      <c r="N3564" s="302">
        <f>L3564*M3564</f>
        <v>0</v>
      </c>
      <c r="O3564" s="308">
        <f>E3564+H3564+K3564+N3564</f>
        <v>0</v>
      </c>
    </row>
    <row r="3565" spans="1:15" ht="52.5">
      <c r="A3565" s="291" t="s">
        <v>69</v>
      </c>
      <c r="B3565" s="309" t="s">
        <v>1</v>
      </c>
      <c r="C3565" s="157"/>
      <c r="D3565" s="157"/>
      <c r="E3565" s="286">
        <f>E3560+E3561+E3562+E3563+E3564</f>
        <v>222.13799999999998</v>
      </c>
      <c r="F3565" s="286"/>
      <c r="G3565" s="286"/>
      <c r="H3565" s="286">
        <f>H3560+H3561+H3562+H3563+H3564</f>
        <v>69.49102</v>
      </c>
      <c r="I3565" s="286"/>
      <c r="J3565" s="286"/>
      <c r="K3565" s="286">
        <f>K3560+K3561+K3562+K3563+K3564</f>
        <v>26.209200000000003</v>
      </c>
      <c r="L3565" s="286"/>
      <c r="M3565" s="286"/>
      <c r="N3565" s="286">
        <f>N3560+N3561+N3562+N3563+N3564</f>
        <v>200.93161000000003</v>
      </c>
      <c r="O3565" s="286">
        <f>O3560+O3561+O3562+O3563+O3564</f>
        <v>518.76983</v>
      </c>
    </row>
    <row r="3566" spans="1:15" ht="12.75">
      <c r="A3566" s="352" t="s">
        <v>554</v>
      </c>
      <c r="B3566" s="365"/>
      <c r="C3566" s="365"/>
      <c r="D3566" s="365"/>
      <c r="E3566" s="365"/>
      <c r="F3566" s="365"/>
      <c r="G3566" s="365"/>
      <c r="H3566" s="365"/>
      <c r="I3566" s="365"/>
      <c r="J3566" s="365"/>
      <c r="K3566" s="365"/>
      <c r="L3566" s="365"/>
      <c r="M3566" s="365"/>
      <c r="N3566" s="365"/>
      <c r="O3566" s="366"/>
    </row>
    <row r="3567" spans="1:15" ht="12.75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</row>
    <row r="3568" spans="1:15" ht="12.75">
      <c r="A3568" s="167" t="s">
        <v>70</v>
      </c>
      <c r="B3568" s="167" t="s">
        <v>32</v>
      </c>
      <c r="C3568" s="297"/>
      <c r="D3568" s="297"/>
      <c r="E3568" s="302">
        <f>C3568*D3568</f>
        <v>0</v>
      </c>
      <c r="F3568" s="297"/>
      <c r="G3568" s="297"/>
      <c r="H3568" s="302">
        <f>F3568*G3568</f>
        <v>0</v>
      </c>
      <c r="I3568" s="297"/>
      <c r="J3568" s="297"/>
      <c r="K3568" s="302">
        <f>I3568*J3568</f>
        <v>0</v>
      </c>
      <c r="L3568" s="307"/>
      <c r="M3568" s="303"/>
      <c r="N3568" s="302">
        <f>L3568*M3568</f>
        <v>0</v>
      </c>
      <c r="O3568" s="308">
        <f>E3568+H3568+K3568+N3568</f>
        <v>0</v>
      </c>
    </row>
    <row r="3569" spans="1:15" ht="12.75">
      <c r="A3569" s="167" t="s">
        <v>71</v>
      </c>
      <c r="B3569" s="167" t="s">
        <v>141</v>
      </c>
      <c r="C3569" s="297"/>
      <c r="D3569" s="297"/>
      <c r="E3569" s="302">
        <f>C3569*D3569</f>
        <v>0</v>
      </c>
      <c r="F3569" s="297"/>
      <c r="G3569" s="297"/>
      <c r="H3569" s="302">
        <f>F3569*G3569</f>
        <v>0</v>
      </c>
      <c r="I3569" s="297"/>
      <c r="J3569" s="297"/>
      <c r="K3569" s="302">
        <f>I3569*J3569</f>
        <v>0</v>
      </c>
      <c r="L3569" s="307"/>
      <c r="M3569" s="303"/>
      <c r="N3569" s="302">
        <f>L3569*M3569</f>
        <v>0</v>
      </c>
      <c r="O3569" s="308">
        <f>E3569+H3569+K3569+N3569</f>
        <v>0</v>
      </c>
    </row>
    <row r="3570" spans="1:15" ht="21">
      <c r="A3570" s="167" t="s">
        <v>619</v>
      </c>
      <c r="B3570" s="167"/>
      <c r="C3570" s="297"/>
      <c r="D3570" s="297"/>
      <c r="E3570" s="302">
        <f>SUM(E3568:E3569)</f>
        <v>0</v>
      </c>
      <c r="F3570" s="297"/>
      <c r="G3570" s="297"/>
      <c r="H3570" s="302">
        <f>SUM(H3568:H3569)</f>
        <v>0</v>
      </c>
      <c r="I3570" s="297"/>
      <c r="J3570" s="297"/>
      <c r="K3570" s="302">
        <f>SUM(K3568:K3569)</f>
        <v>0</v>
      </c>
      <c r="L3570" s="307"/>
      <c r="M3570" s="307"/>
      <c r="N3570" s="302">
        <f>SUM(N3568:N3569)</f>
        <v>0</v>
      </c>
      <c r="O3570" s="308">
        <f>SUM(O3568:O3569)</f>
        <v>0</v>
      </c>
    </row>
    <row r="3571" spans="1:15" ht="12.75">
      <c r="A3571" s="167"/>
      <c r="B3571" s="167"/>
      <c r="C3571" s="167"/>
      <c r="D3571" s="167"/>
      <c r="E3571" s="310"/>
      <c r="F3571" s="167"/>
      <c r="G3571" s="167"/>
      <c r="H3571" s="167"/>
      <c r="I3571" s="167"/>
      <c r="J3571" s="167"/>
      <c r="K3571" s="310"/>
      <c r="L3571" s="310"/>
      <c r="M3571" s="310"/>
      <c r="N3571" s="310"/>
      <c r="O3571" s="311"/>
    </row>
    <row r="3572" spans="1:15" ht="12.75">
      <c r="A3572" s="167" t="s">
        <v>650</v>
      </c>
      <c r="B3572" s="167" t="s">
        <v>561</v>
      </c>
      <c r="C3572" s="52"/>
      <c r="D3572" s="52"/>
      <c r="E3572" s="302">
        <v>50</v>
      </c>
      <c r="F3572" s="160"/>
      <c r="G3572" s="160"/>
      <c r="H3572" s="168"/>
      <c r="I3572" s="160"/>
      <c r="J3572" s="160"/>
      <c r="K3572" s="168">
        <v>25</v>
      </c>
      <c r="L3572" s="160"/>
      <c r="M3572" s="160"/>
      <c r="N3572" s="168"/>
      <c r="O3572" s="308">
        <f>E3572+H3572+K3572+N3572</f>
        <v>75</v>
      </c>
    </row>
    <row r="3573" spans="1:15" ht="12.75">
      <c r="A3573" s="167"/>
      <c r="B3573" s="167"/>
      <c r="C3573" s="52"/>
      <c r="D3573" s="52"/>
      <c r="E3573" s="302"/>
      <c r="F3573" s="52"/>
      <c r="G3573" s="52"/>
      <c r="H3573" s="52"/>
      <c r="I3573" s="52"/>
      <c r="J3573" s="52"/>
      <c r="K3573" s="52"/>
      <c r="L3573" s="52"/>
      <c r="M3573" s="52"/>
      <c r="N3573" s="52"/>
      <c r="O3573" s="316"/>
    </row>
    <row r="3574" spans="1:15" ht="21">
      <c r="A3574" s="167" t="s">
        <v>562</v>
      </c>
      <c r="B3574" s="167"/>
      <c r="C3574" s="167"/>
      <c r="D3574" s="167"/>
      <c r="E3574" s="310"/>
      <c r="F3574" s="167"/>
      <c r="G3574" s="167"/>
      <c r="H3574" s="310"/>
      <c r="I3574" s="167"/>
      <c r="J3574" s="167"/>
      <c r="K3574" s="310"/>
      <c r="L3574" s="310"/>
      <c r="M3574" s="310"/>
      <c r="N3574" s="310"/>
      <c r="O3574" s="157"/>
    </row>
    <row r="3575" spans="1:15" ht="12.75">
      <c r="A3575" s="52" t="s">
        <v>563</v>
      </c>
      <c r="B3575" s="167" t="s">
        <v>333</v>
      </c>
      <c r="C3575" s="297"/>
      <c r="D3575" s="297"/>
      <c r="E3575" s="292">
        <f aca="true" t="shared" si="469" ref="E3575:E3580">(C3575*D3575)/1000</f>
        <v>0</v>
      </c>
      <c r="F3575" s="297">
        <v>15</v>
      </c>
      <c r="G3575" s="297">
        <v>80</v>
      </c>
      <c r="H3575" s="292">
        <f aca="true" t="shared" si="470" ref="H3575:H3580">(F3575*G3575)/1000</f>
        <v>1.2</v>
      </c>
      <c r="I3575" s="297">
        <v>30</v>
      </c>
      <c r="J3575" s="297">
        <v>80</v>
      </c>
      <c r="K3575" s="292">
        <f aca="true" t="shared" si="471" ref="K3575:K3580">(I3575*J3575)/1000</f>
        <v>2.4</v>
      </c>
      <c r="L3575" s="298"/>
      <c r="M3575" s="298"/>
      <c r="N3575" s="292">
        <f aca="true" t="shared" si="472" ref="N3575:N3580">(L3575*M3575)/1000</f>
        <v>0</v>
      </c>
      <c r="O3575" s="308">
        <f aca="true" t="shared" si="473" ref="O3575:O3581">E3575+H3575+K3575+N3575</f>
        <v>3.5999999999999996</v>
      </c>
    </row>
    <row r="3576" spans="1:15" ht="12.75">
      <c r="A3576" s="52" t="s">
        <v>565</v>
      </c>
      <c r="B3576" s="167" t="s">
        <v>333</v>
      </c>
      <c r="C3576" s="297">
        <v>2</v>
      </c>
      <c r="D3576" s="297">
        <v>100</v>
      </c>
      <c r="E3576" s="292">
        <f t="shared" si="469"/>
        <v>0.2</v>
      </c>
      <c r="F3576" s="297">
        <v>2</v>
      </c>
      <c r="G3576" s="297">
        <v>100</v>
      </c>
      <c r="H3576" s="292">
        <f t="shared" si="470"/>
        <v>0.2</v>
      </c>
      <c r="I3576" s="297">
        <v>2</v>
      </c>
      <c r="J3576" s="297">
        <v>100</v>
      </c>
      <c r="K3576" s="292">
        <f t="shared" si="471"/>
        <v>0.2</v>
      </c>
      <c r="L3576" s="298">
        <v>2</v>
      </c>
      <c r="M3576" s="298">
        <v>100</v>
      </c>
      <c r="N3576" s="292">
        <f t="shared" si="472"/>
        <v>0.2</v>
      </c>
      <c r="O3576" s="308">
        <f t="shared" si="473"/>
        <v>0.8</v>
      </c>
    </row>
    <row r="3577" spans="1:15" ht="12.75">
      <c r="A3577" s="52" t="s">
        <v>566</v>
      </c>
      <c r="B3577" s="167" t="s">
        <v>365</v>
      </c>
      <c r="C3577" s="297">
        <v>6</v>
      </c>
      <c r="D3577" s="297">
        <v>250</v>
      </c>
      <c r="E3577" s="292">
        <f t="shared" si="469"/>
        <v>1.5</v>
      </c>
      <c r="F3577" s="297"/>
      <c r="G3577" s="297"/>
      <c r="H3577" s="292">
        <f t="shared" si="470"/>
        <v>0</v>
      </c>
      <c r="I3577" s="297">
        <v>4</v>
      </c>
      <c r="J3577" s="297">
        <v>250</v>
      </c>
      <c r="K3577" s="292">
        <f t="shared" si="471"/>
        <v>1</v>
      </c>
      <c r="L3577" s="298"/>
      <c r="M3577" s="298"/>
      <c r="N3577" s="292">
        <f t="shared" si="472"/>
        <v>0</v>
      </c>
      <c r="O3577" s="308">
        <f t="shared" si="473"/>
        <v>2.5</v>
      </c>
    </row>
    <row r="3578" spans="1:15" ht="12.75">
      <c r="A3578" s="52" t="s">
        <v>567</v>
      </c>
      <c r="B3578" s="167" t="s">
        <v>333</v>
      </c>
      <c r="C3578" s="297"/>
      <c r="D3578" s="297"/>
      <c r="E3578" s="292">
        <f t="shared" si="469"/>
        <v>0</v>
      </c>
      <c r="F3578" s="297">
        <v>200</v>
      </c>
      <c r="G3578" s="297">
        <v>5</v>
      </c>
      <c r="H3578" s="292">
        <f t="shared" si="470"/>
        <v>1</v>
      </c>
      <c r="I3578" s="297">
        <v>200</v>
      </c>
      <c r="J3578" s="297">
        <v>5</v>
      </c>
      <c r="K3578" s="292">
        <f t="shared" si="471"/>
        <v>1</v>
      </c>
      <c r="L3578" s="298"/>
      <c r="M3578" s="298"/>
      <c r="N3578" s="292">
        <f t="shared" si="472"/>
        <v>0</v>
      </c>
      <c r="O3578" s="308">
        <f t="shared" si="473"/>
        <v>2</v>
      </c>
    </row>
    <row r="3579" spans="1:15" ht="22.5">
      <c r="A3579" s="52" t="s">
        <v>194</v>
      </c>
      <c r="B3579" s="167" t="s">
        <v>193</v>
      </c>
      <c r="C3579" s="297"/>
      <c r="D3579" s="297"/>
      <c r="E3579" s="292">
        <f t="shared" si="469"/>
        <v>0</v>
      </c>
      <c r="F3579" s="297">
        <v>20</v>
      </c>
      <c r="G3579" s="297">
        <v>500</v>
      </c>
      <c r="H3579" s="292">
        <f t="shared" si="470"/>
        <v>10</v>
      </c>
      <c r="I3579" s="297">
        <v>20</v>
      </c>
      <c r="J3579" s="297">
        <v>500</v>
      </c>
      <c r="K3579" s="292">
        <f t="shared" si="471"/>
        <v>10</v>
      </c>
      <c r="L3579" s="298"/>
      <c r="M3579" s="298"/>
      <c r="N3579" s="292">
        <f t="shared" si="472"/>
        <v>0</v>
      </c>
      <c r="O3579" s="308">
        <f t="shared" si="473"/>
        <v>20</v>
      </c>
    </row>
    <row r="3580" spans="1:15" ht="12.75">
      <c r="A3580" s="52" t="s">
        <v>192</v>
      </c>
      <c r="B3580" s="167" t="s">
        <v>193</v>
      </c>
      <c r="C3580" s="297">
        <v>60</v>
      </c>
      <c r="D3580" s="297">
        <v>450</v>
      </c>
      <c r="E3580" s="292">
        <f t="shared" si="469"/>
        <v>27</v>
      </c>
      <c r="F3580" s="297"/>
      <c r="G3580" s="297"/>
      <c r="H3580" s="292">
        <f t="shared" si="470"/>
        <v>0</v>
      </c>
      <c r="I3580" s="297"/>
      <c r="J3580" s="297"/>
      <c r="K3580" s="292">
        <f t="shared" si="471"/>
        <v>0</v>
      </c>
      <c r="L3580" s="298"/>
      <c r="M3580" s="298"/>
      <c r="N3580" s="292">
        <f t="shared" si="472"/>
        <v>0</v>
      </c>
      <c r="O3580" s="308">
        <f t="shared" si="473"/>
        <v>27</v>
      </c>
    </row>
    <row r="3581" spans="1:15" ht="33.75">
      <c r="A3581" s="143" t="s">
        <v>569</v>
      </c>
      <c r="B3581" s="167" t="s">
        <v>561</v>
      </c>
      <c r="C3581" s="167"/>
      <c r="D3581" s="167"/>
      <c r="E3581" s="312">
        <v>10</v>
      </c>
      <c r="F3581" s="313"/>
      <c r="G3581" s="313"/>
      <c r="H3581" s="312">
        <v>10</v>
      </c>
      <c r="I3581" s="313"/>
      <c r="J3581" s="313"/>
      <c r="K3581" s="312">
        <v>10</v>
      </c>
      <c r="L3581" s="312"/>
      <c r="M3581" s="312"/>
      <c r="N3581" s="312">
        <v>10</v>
      </c>
      <c r="O3581" s="308">
        <f t="shared" si="473"/>
        <v>40</v>
      </c>
    </row>
    <row r="3582" spans="1:15" ht="32.25">
      <c r="A3582" s="314" t="s">
        <v>78</v>
      </c>
      <c r="B3582" s="309" t="s">
        <v>1</v>
      </c>
      <c r="C3582" s="309"/>
      <c r="D3582" s="309"/>
      <c r="E3582" s="315">
        <f>SUM(E3575:E3581)</f>
        <v>38.7</v>
      </c>
      <c r="F3582" s="315"/>
      <c r="G3582" s="315"/>
      <c r="H3582" s="315">
        <f>SUM(H3575:H3581)</f>
        <v>22.4</v>
      </c>
      <c r="I3582" s="315"/>
      <c r="J3582" s="315"/>
      <c r="K3582" s="315">
        <f>SUM(K3575:K3581)</f>
        <v>24.6</v>
      </c>
      <c r="L3582" s="315"/>
      <c r="M3582" s="315"/>
      <c r="N3582" s="315">
        <f>SUM(N3575:N3581)</f>
        <v>10.2</v>
      </c>
      <c r="O3582" s="315">
        <f>SUM(O3575:O3581)</f>
        <v>95.9</v>
      </c>
    </row>
    <row r="3583" spans="1:15" ht="21">
      <c r="A3583" s="1" t="s">
        <v>79</v>
      </c>
      <c r="B3583" s="167"/>
      <c r="C3583" s="158"/>
      <c r="D3583" s="158"/>
      <c r="E3583" s="158"/>
      <c r="F3583" s="158"/>
      <c r="G3583" s="158"/>
      <c r="H3583" s="158"/>
      <c r="I3583" s="158"/>
      <c r="J3583" s="158"/>
      <c r="K3583" s="158"/>
      <c r="L3583" s="158"/>
      <c r="M3583" s="158"/>
      <c r="N3583" s="158"/>
      <c r="O3583" s="157"/>
    </row>
    <row r="3584" spans="1:15" ht="12.75">
      <c r="A3584" s="1"/>
      <c r="B3584" s="167"/>
      <c r="C3584" s="158"/>
      <c r="D3584" s="158"/>
      <c r="E3584" s="158"/>
      <c r="F3584" s="158"/>
      <c r="G3584" s="158"/>
      <c r="H3584" s="158"/>
      <c r="I3584" s="158"/>
      <c r="J3584" s="158"/>
      <c r="K3584" s="158"/>
      <c r="L3584" s="158"/>
      <c r="M3584" s="158"/>
      <c r="N3584" s="158"/>
      <c r="O3584" s="157"/>
    </row>
    <row r="3585" spans="1:15" ht="22.5">
      <c r="A3585" s="143" t="s">
        <v>628</v>
      </c>
      <c r="B3585" s="167" t="s">
        <v>561</v>
      </c>
      <c r="C3585" s="158"/>
      <c r="D3585" s="158"/>
      <c r="E3585" s="316">
        <v>25</v>
      </c>
      <c r="F3585" s="158"/>
      <c r="G3585" s="158"/>
      <c r="H3585" s="316"/>
      <c r="I3585" s="316"/>
      <c r="J3585" s="316"/>
      <c r="K3585" s="316"/>
      <c r="L3585" s="158"/>
      <c r="M3585" s="158"/>
      <c r="N3585" s="316"/>
      <c r="O3585" s="308">
        <f>E3585+H3585+K3585+N3585</f>
        <v>25</v>
      </c>
    </row>
    <row r="3586" spans="1:15" ht="12.75">
      <c r="A3586" s="143" t="s">
        <v>629</v>
      </c>
      <c r="B3586" s="167" t="s">
        <v>561</v>
      </c>
      <c r="C3586" s="158"/>
      <c r="D3586" s="158"/>
      <c r="E3586" s="316">
        <v>5</v>
      </c>
      <c r="F3586" s="158"/>
      <c r="G3586" s="158"/>
      <c r="H3586" s="316"/>
      <c r="I3586" s="316"/>
      <c r="J3586" s="316"/>
      <c r="K3586" s="338"/>
      <c r="L3586" s="339"/>
      <c r="M3586" s="339"/>
      <c r="N3586" s="338"/>
      <c r="O3586" s="308">
        <f>E3586+H3586+K3586+N3586</f>
        <v>5</v>
      </c>
    </row>
    <row r="3587" spans="1:15" ht="33.75">
      <c r="A3587" s="143" t="s">
        <v>704</v>
      </c>
      <c r="B3587" s="167" t="s">
        <v>561</v>
      </c>
      <c r="C3587" s="158"/>
      <c r="D3587" s="158"/>
      <c r="E3587" s="316">
        <v>50</v>
      </c>
      <c r="F3587" s="158"/>
      <c r="G3587" s="158"/>
      <c r="H3587" s="316"/>
      <c r="I3587" s="316"/>
      <c r="J3587" s="316"/>
      <c r="K3587" s="338"/>
      <c r="L3587" s="339"/>
      <c r="M3587" s="339"/>
      <c r="N3587" s="338"/>
      <c r="O3587" s="308">
        <f>E3587+H3587+K3587+N3587</f>
        <v>50</v>
      </c>
    </row>
    <row r="3588" spans="1:15" ht="12.75">
      <c r="A3588" s="52"/>
      <c r="B3588" s="52"/>
      <c r="C3588" s="52"/>
      <c r="D3588" s="52"/>
      <c r="E3588" s="52"/>
      <c r="F3588" s="52"/>
      <c r="G3588" s="52"/>
      <c r="H3588" s="52"/>
      <c r="I3588" s="52"/>
      <c r="J3588" s="52"/>
      <c r="K3588" s="319"/>
      <c r="L3588" s="319"/>
      <c r="M3588" s="319"/>
      <c r="N3588" s="335"/>
      <c r="O3588" s="308">
        <f>E3588+H3588+K3588+N3588</f>
        <v>0</v>
      </c>
    </row>
    <row r="3589" spans="1:15" ht="31.5">
      <c r="A3589" s="1" t="s">
        <v>176</v>
      </c>
      <c r="B3589" s="317" t="s">
        <v>1</v>
      </c>
      <c r="C3589" s="158"/>
      <c r="D3589" s="158"/>
      <c r="E3589" s="286">
        <f>SUM(E3585:E3588)</f>
        <v>80</v>
      </c>
      <c r="F3589" s="104"/>
      <c r="G3589" s="104"/>
      <c r="H3589" s="286">
        <f>SUM(H3585:H3588)</f>
        <v>0</v>
      </c>
      <c r="I3589" s="104"/>
      <c r="J3589" s="104"/>
      <c r="K3589" s="286">
        <f>SUM(K3585:K3588)</f>
        <v>0</v>
      </c>
      <c r="L3589" s="318"/>
      <c r="M3589" s="318"/>
      <c r="N3589" s="286">
        <f>SUM(N3585:N3588)</f>
        <v>0</v>
      </c>
      <c r="O3589" s="315">
        <f>SUM(O3585:O3588)</f>
        <v>80</v>
      </c>
    </row>
    <row r="3590" spans="1:15" ht="12.75">
      <c r="A3590" s="352" t="s">
        <v>80</v>
      </c>
      <c r="B3590" s="363"/>
      <c r="C3590" s="363"/>
      <c r="D3590" s="363"/>
      <c r="E3590" s="364"/>
      <c r="F3590" s="158"/>
      <c r="G3590" s="158"/>
      <c r="H3590" s="158"/>
      <c r="I3590" s="158"/>
      <c r="J3590" s="158"/>
      <c r="K3590" s="158"/>
      <c r="L3590" s="158"/>
      <c r="M3590" s="158"/>
      <c r="N3590" s="158"/>
      <c r="O3590" s="158"/>
    </row>
    <row r="3591" spans="1:15" ht="12.75">
      <c r="A3591" s="319" t="s">
        <v>2</v>
      </c>
      <c r="B3591" s="280" t="s">
        <v>572</v>
      </c>
      <c r="C3591" s="306">
        <v>3</v>
      </c>
      <c r="D3591" s="104">
        <v>100</v>
      </c>
      <c r="E3591" s="292">
        <f aca="true" t="shared" si="474" ref="E3591:E3596">(C3591*D3591)/1000</f>
        <v>0.3</v>
      </c>
      <c r="F3591" s="306">
        <v>3</v>
      </c>
      <c r="G3591" s="104">
        <v>100</v>
      </c>
      <c r="H3591" s="292">
        <f aca="true" t="shared" si="475" ref="H3591:H3596">(F3591*G3591)/1000</f>
        <v>0.3</v>
      </c>
      <c r="I3591" s="306">
        <v>3</v>
      </c>
      <c r="J3591" s="104">
        <v>100</v>
      </c>
      <c r="K3591" s="292">
        <f aca="true" t="shared" si="476" ref="K3591:K3596">(I3591*J3591)/1000</f>
        <v>0.3</v>
      </c>
      <c r="L3591" s="306">
        <v>3</v>
      </c>
      <c r="M3591" s="104">
        <v>100</v>
      </c>
      <c r="N3591" s="292">
        <f aca="true" t="shared" si="477" ref="N3591:N3596">(L3591*M3591)/1000</f>
        <v>0.3</v>
      </c>
      <c r="O3591" s="308">
        <f aca="true" t="shared" si="478" ref="O3591:O3624">E3591+H3591+K3591+N3591</f>
        <v>1.2</v>
      </c>
    </row>
    <row r="3592" spans="1:15" ht="12.75">
      <c r="A3592" s="319" t="s">
        <v>573</v>
      </c>
      <c r="B3592" s="280" t="s">
        <v>9</v>
      </c>
      <c r="C3592" s="306">
        <v>1</v>
      </c>
      <c r="D3592" s="104">
        <v>100</v>
      </c>
      <c r="E3592" s="292">
        <f t="shared" si="474"/>
        <v>0.1</v>
      </c>
      <c r="F3592" s="306">
        <v>1</v>
      </c>
      <c r="G3592" s="104">
        <v>100</v>
      </c>
      <c r="H3592" s="292">
        <f t="shared" si="475"/>
        <v>0.1</v>
      </c>
      <c r="I3592" s="306">
        <v>1</v>
      </c>
      <c r="J3592" s="104">
        <v>100</v>
      </c>
      <c r="K3592" s="292">
        <f t="shared" si="476"/>
        <v>0.1</v>
      </c>
      <c r="L3592" s="306">
        <v>1</v>
      </c>
      <c r="M3592" s="104">
        <v>100</v>
      </c>
      <c r="N3592" s="292">
        <f t="shared" si="477"/>
        <v>0.1</v>
      </c>
      <c r="O3592" s="308">
        <f t="shared" si="478"/>
        <v>0.4</v>
      </c>
    </row>
    <row r="3593" spans="1:15" ht="12.75">
      <c r="A3593" s="319" t="s">
        <v>6</v>
      </c>
      <c r="B3593" s="280" t="s">
        <v>9</v>
      </c>
      <c r="C3593" s="306">
        <v>10</v>
      </c>
      <c r="D3593" s="104">
        <v>33</v>
      </c>
      <c r="E3593" s="292">
        <f t="shared" si="474"/>
        <v>0.33</v>
      </c>
      <c r="F3593" s="306">
        <v>10</v>
      </c>
      <c r="G3593" s="104">
        <v>33</v>
      </c>
      <c r="H3593" s="292">
        <f t="shared" si="475"/>
        <v>0.33</v>
      </c>
      <c r="I3593" s="306">
        <v>10</v>
      </c>
      <c r="J3593" s="104">
        <v>33</v>
      </c>
      <c r="K3593" s="292">
        <f t="shared" si="476"/>
        <v>0.33</v>
      </c>
      <c r="L3593" s="306">
        <v>10</v>
      </c>
      <c r="M3593" s="104">
        <v>33</v>
      </c>
      <c r="N3593" s="292">
        <f t="shared" si="477"/>
        <v>0.33</v>
      </c>
      <c r="O3593" s="308">
        <f t="shared" si="478"/>
        <v>1.32</v>
      </c>
    </row>
    <row r="3594" spans="1:15" ht="12.75">
      <c r="A3594" s="319" t="s">
        <v>574</v>
      </c>
      <c r="B3594" s="280" t="s">
        <v>572</v>
      </c>
      <c r="C3594" s="306">
        <v>3</v>
      </c>
      <c r="D3594" s="104">
        <v>10</v>
      </c>
      <c r="E3594" s="292">
        <f t="shared" si="474"/>
        <v>0.03</v>
      </c>
      <c r="F3594" s="306">
        <v>2</v>
      </c>
      <c r="G3594" s="104">
        <v>10</v>
      </c>
      <c r="H3594" s="292">
        <f t="shared" si="475"/>
        <v>0.02</v>
      </c>
      <c r="I3594" s="306">
        <v>2</v>
      </c>
      <c r="J3594" s="104">
        <v>10</v>
      </c>
      <c r="K3594" s="292">
        <f t="shared" si="476"/>
        <v>0.02</v>
      </c>
      <c r="L3594" s="306">
        <v>3</v>
      </c>
      <c r="M3594" s="104">
        <v>10</v>
      </c>
      <c r="N3594" s="292">
        <f t="shared" si="477"/>
        <v>0.03</v>
      </c>
      <c r="O3594" s="308">
        <f t="shared" si="478"/>
        <v>0.1</v>
      </c>
    </row>
    <row r="3595" spans="1:15" ht="12.75">
      <c r="A3595" s="319" t="s">
        <v>576</v>
      </c>
      <c r="B3595" s="280" t="s">
        <v>577</v>
      </c>
      <c r="C3595" s="306">
        <v>10</v>
      </c>
      <c r="D3595" s="104">
        <v>8</v>
      </c>
      <c r="E3595" s="292">
        <f t="shared" si="474"/>
        <v>0.08</v>
      </c>
      <c r="F3595" s="306">
        <v>10</v>
      </c>
      <c r="G3595" s="104">
        <v>8</v>
      </c>
      <c r="H3595" s="292">
        <f t="shared" si="475"/>
        <v>0.08</v>
      </c>
      <c r="I3595" s="306">
        <v>10</v>
      </c>
      <c r="J3595" s="104">
        <v>8</v>
      </c>
      <c r="K3595" s="292">
        <f t="shared" si="476"/>
        <v>0.08</v>
      </c>
      <c r="L3595" s="306">
        <v>10</v>
      </c>
      <c r="M3595" s="104">
        <v>8</v>
      </c>
      <c r="N3595" s="292">
        <f t="shared" si="477"/>
        <v>0.08</v>
      </c>
      <c r="O3595" s="308">
        <f t="shared" si="478"/>
        <v>0.32</v>
      </c>
    </row>
    <row r="3596" spans="1:15" ht="22.5">
      <c r="A3596" s="319" t="s">
        <v>623</v>
      </c>
      <c r="B3596" s="280" t="s">
        <v>572</v>
      </c>
      <c r="C3596" s="306">
        <v>3</v>
      </c>
      <c r="D3596" s="104">
        <v>50</v>
      </c>
      <c r="E3596" s="292">
        <f t="shared" si="474"/>
        <v>0.15</v>
      </c>
      <c r="F3596" s="306">
        <v>3</v>
      </c>
      <c r="G3596" s="104">
        <v>50</v>
      </c>
      <c r="H3596" s="292">
        <f t="shared" si="475"/>
        <v>0.15</v>
      </c>
      <c r="I3596" s="306">
        <v>3</v>
      </c>
      <c r="J3596" s="104">
        <v>50</v>
      </c>
      <c r="K3596" s="292">
        <f t="shared" si="476"/>
        <v>0.15</v>
      </c>
      <c r="L3596" s="306">
        <v>3</v>
      </c>
      <c r="M3596" s="104">
        <v>50</v>
      </c>
      <c r="N3596" s="292">
        <f t="shared" si="477"/>
        <v>0.15</v>
      </c>
      <c r="O3596" s="308">
        <f t="shared" si="478"/>
        <v>0.6</v>
      </c>
    </row>
    <row r="3597" spans="1:15" ht="33.75">
      <c r="A3597" s="52" t="s">
        <v>580</v>
      </c>
      <c r="B3597" s="167" t="s">
        <v>581</v>
      </c>
      <c r="C3597" s="52"/>
      <c r="D3597" s="52"/>
      <c r="E3597" s="312">
        <v>3</v>
      </c>
      <c r="F3597" s="313"/>
      <c r="G3597" s="313"/>
      <c r="H3597" s="312">
        <v>2</v>
      </c>
      <c r="I3597" s="313"/>
      <c r="J3597" s="313"/>
      <c r="K3597" s="312">
        <v>2</v>
      </c>
      <c r="L3597" s="313"/>
      <c r="M3597" s="313"/>
      <c r="N3597" s="312">
        <v>3</v>
      </c>
      <c r="O3597" s="308">
        <f t="shared" si="478"/>
        <v>10</v>
      </c>
    </row>
    <row r="3598" spans="1:15" ht="31.5">
      <c r="A3598" s="1" t="s">
        <v>0</v>
      </c>
      <c r="B3598" s="167" t="s">
        <v>1</v>
      </c>
      <c r="C3598" s="157"/>
      <c r="D3598" s="157"/>
      <c r="E3598" s="286">
        <f>SUM(E3591:E3597)</f>
        <v>3.99</v>
      </c>
      <c r="F3598" s="157"/>
      <c r="G3598" s="157"/>
      <c r="H3598" s="286">
        <f>SUM(H3591:H3597)</f>
        <v>2.98</v>
      </c>
      <c r="I3598" s="157"/>
      <c r="J3598" s="157"/>
      <c r="K3598" s="286">
        <f>SUM(K3591:K3597)</f>
        <v>2.98</v>
      </c>
      <c r="L3598" s="311"/>
      <c r="M3598" s="311"/>
      <c r="N3598" s="286">
        <f>SUM(N3591:N3597)</f>
        <v>3.99</v>
      </c>
      <c r="O3598" s="308">
        <f t="shared" si="478"/>
        <v>13.940000000000001</v>
      </c>
    </row>
    <row r="3599" spans="1:15" ht="21">
      <c r="A3599" s="1" t="s">
        <v>7</v>
      </c>
      <c r="B3599" s="6"/>
      <c r="C3599" s="154"/>
      <c r="D3599" s="154"/>
      <c r="E3599" s="154"/>
      <c r="F3599" s="154"/>
      <c r="G3599" s="154"/>
      <c r="H3599" s="154"/>
      <c r="I3599" s="154"/>
      <c r="J3599" s="154"/>
      <c r="K3599" s="154"/>
      <c r="L3599" s="154"/>
      <c r="M3599" s="154"/>
      <c r="N3599" s="154"/>
      <c r="O3599" s="308">
        <f t="shared" si="478"/>
        <v>0</v>
      </c>
    </row>
    <row r="3600" spans="1:15" ht="12.75">
      <c r="A3600" s="16" t="s">
        <v>8</v>
      </c>
      <c r="B3600" s="280" t="s">
        <v>9</v>
      </c>
      <c r="C3600" s="320">
        <v>30</v>
      </c>
      <c r="D3600" s="320">
        <v>60</v>
      </c>
      <c r="E3600" s="292">
        <f aca="true" t="shared" si="479" ref="E3600:E3623">(C3600*D3600)/1000</f>
        <v>1.8</v>
      </c>
      <c r="F3600" s="320">
        <v>30</v>
      </c>
      <c r="G3600" s="320">
        <v>60</v>
      </c>
      <c r="H3600" s="292">
        <f aca="true" t="shared" si="480" ref="H3600:H3623">(F3600*G3600)/1000</f>
        <v>1.8</v>
      </c>
      <c r="I3600" s="320">
        <v>30</v>
      </c>
      <c r="J3600" s="320">
        <v>60</v>
      </c>
      <c r="K3600" s="292">
        <f aca="true" t="shared" si="481" ref="K3600:K3623">(I3600*J3600)/1000</f>
        <v>1.8</v>
      </c>
      <c r="L3600" s="320">
        <v>30</v>
      </c>
      <c r="M3600" s="320">
        <v>60</v>
      </c>
      <c r="N3600" s="292">
        <f aca="true" t="shared" si="482" ref="N3600:N3623">(L3600*M3600)/1000</f>
        <v>1.8</v>
      </c>
      <c r="O3600" s="308">
        <f t="shared" si="478"/>
        <v>7.2</v>
      </c>
    </row>
    <row r="3601" spans="1:15" ht="12.75">
      <c r="A3601" s="321" t="s">
        <v>10</v>
      </c>
      <c r="B3601" s="280" t="s">
        <v>9</v>
      </c>
      <c r="C3601" s="320">
        <v>35</v>
      </c>
      <c r="D3601" s="320">
        <v>15</v>
      </c>
      <c r="E3601" s="292">
        <f t="shared" si="479"/>
        <v>0.525</v>
      </c>
      <c r="F3601" s="320">
        <v>35</v>
      </c>
      <c r="G3601" s="320">
        <v>15</v>
      </c>
      <c r="H3601" s="292">
        <f t="shared" si="480"/>
        <v>0.525</v>
      </c>
      <c r="I3601" s="320">
        <v>35</v>
      </c>
      <c r="J3601" s="320">
        <v>15</v>
      </c>
      <c r="K3601" s="292">
        <f t="shared" si="481"/>
        <v>0.525</v>
      </c>
      <c r="L3601" s="320">
        <v>35</v>
      </c>
      <c r="M3601" s="320">
        <v>15</v>
      </c>
      <c r="N3601" s="292">
        <f t="shared" si="482"/>
        <v>0.525</v>
      </c>
      <c r="O3601" s="308">
        <f t="shared" si="478"/>
        <v>2.1</v>
      </c>
    </row>
    <row r="3602" spans="1:15" ht="22.5">
      <c r="A3602" s="321" t="s">
        <v>11</v>
      </c>
      <c r="B3602" s="280" t="s">
        <v>9</v>
      </c>
      <c r="C3602" s="320">
        <v>40</v>
      </c>
      <c r="D3602" s="320">
        <v>22</v>
      </c>
      <c r="E3602" s="292">
        <f t="shared" si="479"/>
        <v>0.88</v>
      </c>
      <c r="F3602" s="320">
        <v>20</v>
      </c>
      <c r="G3602" s="320">
        <v>22</v>
      </c>
      <c r="H3602" s="292">
        <f t="shared" si="480"/>
        <v>0.44</v>
      </c>
      <c r="I3602" s="320">
        <v>20</v>
      </c>
      <c r="J3602" s="320">
        <v>22</v>
      </c>
      <c r="K3602" s="292">
        <f t="shared" si="481"/>
        <v>0.44</v>
      </c>
      <c r="L3602" s="320">
        <v>20</v>
      </c>
      <c r="M3602" s="320">
        <v>22</v>
      </c>
      <c r="N3602" s="292">
        <f t="shared" si="482"/>
        <v>0.44</v>
      </c>
      <c r="O3602" s="308">
        <f t="shared" si="478"/>
        <v>2.2</v>
      </c>
    </row>
    <row r="3603" spans="1:15" ht="22.5">
      <c r="A3603" s="15" t="s">
        <v>582</v>
      </c>
      <c r="B3603" s="280" t="s">
        <v>9</v>
      </c>
      <c r="C3603" s="320">
        <v>2</v>
      </c>
      <c r="D3603" s="320">
        <v>750</v>
      </c>
      <c r="E3603" s="292">
        <f t="shared" si="479"/>
        <v>1.5</v>
      </c>
      <c r="F3603" s="320">
        <v>2</v>
      </c>
      <c r="G3603" s="320">
        <v>750</v>
      </c>
      <c r="H3603" s="292">
        <f t="shared" si="480"/>
        <v>1.5</v>
      </c>
      <c r="I3603" s="320">
        <v>2</v>
      </c>
      <c r="J3603" s="320">
        <v>750</v>
      </c>
      <c r="K3603" s="292">
        <f t="shared" si="481"/>
        <v>1.5</v>
      </c>
      <c r="L3603" s="320">
        <v>2</v>
      </c>
      <c r="M3603" s="320">
        <v>750</v>
      </c>
      <c r="N3603" s="292">
        <f t="shared" si="482"/>
        <v>1.5</v>
      </c>
      <c r="O3603" s="308">
        <f t="shared" si="478"/>
        <v>6</v>
      </c>
    </row>
    <row r="3604" spans="1:15" ht="22.5">
      <c r="A3604" s="15" t="s">
        <v>583</v>
      </c>
      <c r="B3604" s="280" t="s">
        <v>9</v>
      </c>
      <c r="C3604" s="320">
        <v>25</v>
      </c>
      <c r="D3604" s="320">
        <v>65</v>
      </c>
      <c r="E3604" s="292">
        <f t="shared" si="479"/>
        <v>1.625</v>
      </c>
      <c r="F3604" s="320">
        <v>25</v>
      </c>
      <c r="G3604" s="320">
        <v>65</v>
      </c>
      <c r="H3604" s="292">
        <f t="shared" si="480"/>
        <v>1.625</v>
      </c>
      <c r="I3604" s="320">
        <v>25</v>
      </c>
      <c r="J3604" s="320">
        <v>65</v>
      </c>
      <c r="K3604" s="292">
        <f t="shared" si="481"/>
        <v>1.625</v>
      </c>
      <c r="L3604" s="320">
        <v>25</v>
      </c>
      <c r="M3604" s="320">
        <v>65</v>
      </c>
      <c r="N3604" s="292">
        <f t="shared" si="482"/>
        <v>1.625</v>
      </c>
      <c r="O3604" s="308">
        <f t="shared" si="478"/>
        <v>6.5</v>
      </c>
    </row>
    <row r="3605" spans="1:15" ht="22.5">
      <c r="A3605" s="15" t="s">
        <v>587</v>
      </c>
      <c r="B3605" s="280" t="s">
        <v>9</v>
      </c>
      <c r="C3605" s="320">
        <v>40</v>
      </c>
      <c r="D3605" s="320">
        <v>55</v>
      </c>
      <c r="E3605" s="292">
        <f t="shared" si="479"/>
        <v>2.2</v>
      </c>
      <c r="F3605" s="320">
        <v>40</v>
      </c>
      <c r="G3605" s="320">
        <v>55</v>
      </c>
      <c r="H3605" s="292">
        <f t="shared" si="480"/>
        <v>2.2</v>
      </c>
      <c r="I3605" s="320">
        <v>40</v>
      </c>
      <c r="J3605" s="320">
        <v>55</v>
      </c>
      <c r="K3605" s="292">
        <f t="shared" si="481"/>
        <v>2.2</v>
      </c>
      <c r="L3605" s="320">
        <v>40</v>
      </c>
      <c r="M3605" s="320">
        <v>55</v>
      </c>
      <c r="N3605" s="292">
        <f t="shared" si="482"/>
        <v>2.2</v>
      </c>
      <c r="O3605" s="308">
        <f t="shared" si="478"/>
        <v>8.8</v>
      </c>
    </row>
    <row r="3606" spans="1:15" ht="12.75">
      <c r="A3606" s="15" t="s">
        <v>588</v>
      </c>
      <c r="B3606" s="280" t="s">
        <v>9</v>
      </c>
      <c r="C3606" s="320">
        <v>35</v>
      </c>
      <c r="D3606" s="320">
        <v>15</v>
      </c>
      <c r="E3606" s="292">
        <f t="shared" si="479"/>
        <v>0.525</v>
      </c>
      <c r="F3606" s="320">
        <v>35</v>
      </c>
      <c r="G3606" s="320">
        <v>15</v>
      </c>
      <c r="H3606" s="292">
        <f t="shared" si="480"/>
        <v>0.525</v>
      </c>
      <c r="I3606" s="320">
        <v>35</v>
      </c>
      <c r="J3606" s="320">
        <v>15</v>
      </c>
      <c r="K3606" s="292">
        <f t="shared" si="481"/>
        <v>0.525</v>
      </c>
      <c r="L3606" s="320">
        <v>35</v>
      </c>
      <c r="M3606" s="320">
        <v>15</v>
      </c>
      <c r="N3606" s="292">
        <f t="shared" si="482"/>
        <v>0.525</v>
      </c>
      <c r="O3606" s="308">
        <f t="shared" si="478"/>
        <v>2.1</v>
      </c>
    </row>
    <row r="3607" spans="1:15" ht="22.5">
      <c r="A3607" s="15" t="s">
        <v>589</v>
      </c>
      <c r="B3607" s="280" t="s">
        <v>9</v>
      </c>
      <c r="C3607" s="320">
        <v>30</v>
      </c>
      <c r="D3607" s="320">
        <v>20</v>
      </c>
      <c r="E3607" s="292">
        <f t="shared" si="479"/>
        <v>0.6</v>
      </c>
      <c r="F3607" s="320">
        <v>20</v>
      </c>
      <c r="G3607" s="320">
        <v>20</v>
      </c>
      <c r="H3607" s="292">
        <f t="shared" si="480"/>
        <v>0.4</v>
      </c>
      <c r="I3607" s="320">
        <v>30</v>
      </c>
      <c r="J3607" s="320">
        <v>20</v>
      </c>
      <c r="K3607" s="292">
        <f t="shared" si="481"/>
        <v>0.6</v>
      </c>
      <c r="L3607" s="320">
        <v>20</v>
      </c>
      <c r="M3607" s="320">
        <v>20</v>
      </c>
      <c r="N3607" s="292">
        <f t="shared" si="482"/>
        <v>0.4</v>
      </c>
      <c r="O3607" s="308">
        <f t="shared" si="478"/>
        <v>2</v>
      </c>
    </row>
    <row r="3608" spans="1:15" ht="12.75">
      <c r="A3608" s="16" t="s">
        <v>16</v>
      </c>
      <c r="B3608" s="280" t="s">
        <v>9</v>
      </c>
      <c r="C3608" s="320">
        <v>15</v>
      </c>
      <c r="D3608" s="320">
        <v>85</v>
      </c>
      <c r="E3608" s="292">
        <f t="shared" si="479"/>
        <v>1.275</v>
      </c>
      <c r="F3608" s="320">
        <v>5</v>
      </c>
      <c r="G3608" s="320">
        <v>85</v>
      </c>
      <c r="H3608" s="292">
        <f t="shared" si="480"/>
        <v>0.425</v>
      </c>
      <c r="I3608" s="320">
        <v>5</v>
      </c>
      <c r="J3608" s="320">
        <v>85</v>
      </c>
      <c r="K3608" s="292">
        <f t="shared" si="481"/>
        <v>0.425</v>
      </c>
      <c r="L3608" s="320">
        <v>15</v>
      </c>
      <c r="M3608" s="320">
        <v>85</v>
      </c>
      <c r="N3608" s="292">
        <f t="shared" si="482"/>
        <v>1.275</v>
      </c>
      <c r="O3608" s="308">
        <f t="shared" si="478"/>
        <v>3.4</v>
      </c>
    </row>
    <row r="3609" spans="1:15" ht="12.75">
      <c r="A3609" s="16" t="s">
        <v>18</v>
      </c>
      <c r="B3609" s="280" t="s">
        <v>9</v>
      </c>
      <c r="C3609" s="320">
        <v>60</v>
      </c>
      <c r="D3609" s="320">
        <v>12</v>
      </c>
      <c r="E3609" s="292">
        <f t="shared" si="479"/>
        <v>0.72</v>
      </c>
      <c r="F3609" s="320">
        <v>70</v>
      </c>
      <c r="G3609" s="320">
        <v>12</v>
      </c>
      <c r="H3609" s="292">
        <f t="shared" si="480"/>
        <v>0.84</v>
      </c>
      <c r="I3609" s="320">
        <v>50</v>
      </c>
      <c r="J3609" s="320">
        <v>12</v>
      </c>
      <c r="K3609" s="292">
        <f t="shared" si="481"/>
        <v>0.6</v>
      </c>
      <c r="L3609" s="320">
        <v>50</v>
      </c>
      <c r="M3609" s="320">
        <v>12</v>
      </c>
      <c r="N3609" s="292">
        <f t="shared" si="482"/>
        <v>0.6</v>
      </c>
      <c r="O3609" s="308">
        <f t="shared" si="478"/>
        <v>2.7600000000000002</v>
      </c>
    </row>
    <row r="3610" spans="1:15" ht="12.75">
      <c r="A3610" s="16" t="s">
        <v>631</v>
      </c>
      <c r="B3610" s="280" t="s">
        <v>446</v>
      </c>
      <c r="C3610" s="320">
        <v>20</v>
      </c>
      <c r="D3610" s="320">
        <v>600</v>
      </c>
      <c r="E3610" s="322">
        <f t="shared" si="479"/>
        <v>12</v>
      </c>
      <c r="F3610" s="320"/>
      <c r="G3610" s="320"/>
      <c r="H3610" s="292">
        <f t="shared" si="480"/>
        <v>0</v>
      </c>
      <c r="I3610" s="320">
        <v>20</v>
      </c>
      <c r="J3610" s="320">
        <v>600</v>
      </c>
      <c r="K3610" s="292">
        <f t="shared" si="481"/>
        <v>12</v>
      </c>
      <c r="L3610" s="325"/>
      <c r="M3610" s="325"/>
      <c r="N3610" s="324">
        <f t="shared" si="482"/>
        <v>0</v>
      </c>
      <c r="O3610" s="308">
        <f t="shared" si="478"/>
        <v>24</v>
      </c>
    </row>
    <row r="3611" spans="1:15" ht="12.75">
      <c r="A3611" s="16" t="s">
        <v>590</v>
      </c>
      <c r="B3611" s="280" t="s">
        <v>9</v>
      </c>
      <c r="C3611" s="320">
        <v>10</v>
      </c>
      <c r="D3611" s="320">
        <v>450</v>
      </c>
      <c r="E3611" s="322">
        <f t="shared" si="479"/>
        <v>4.5</v>
      </c>
      <c r="F3611" s="320"/>
      <c r="G3611" s="320"/>
      <c r="H3611" s="292">
        <f t="shared" si="480"/>
        <v>0</v>
      </c>
      <c r="I3611" s="320">
        <v>5</v>
      </c>
      <c r="J3611" s="320">
        <v>450</v>
      </c>
      <c r="K3611" s="324">
        <f t="shared" si="481"/>
        <v>2.25</v>
      </c>
      <c r="L3611" s="325"/>
      <c r="M3611" s="325"/>
      <c r="N3611" s="324">
        <f t="shared" si="482"/>
        <v>0</v>
      </c>
      <c r="O3611" s="308">
        <f t="shared" si="478"/>
        <v>6.75</v>
      </c>
    </row>
    <row r="3612" spans="1:15" ht="12.75">
      <c r="A3612" s="16" t="s">
        <v>591</v>
      </c>
      <c r="B3612" s="280" t="s">
        <v>9</v>
      </c>
      <c r="C3612" s="320">
        <v>20</v>
      </c>
      <c r="D3612" s="320">
        <v>55</v>
      </c>
      <c r="E3612" s="322">
        <f t="shared" si="479"/>
        <v>1.1</v>
      </c>
      <c r="F3612" s="320">
        <v>10</v>
      </c>
      <c r="G3612" s="320">
        <v>55</v>
      </c>
      <c r="H3612" s="292">
        <f t="shared" si="480"/>
        <v>0.55</v>
      </c>
      <c r="I3612" s="320">
        <v>10</v>
      </c>
      <c r="J3612" s="320">
        <v>55</v>
      </c>
      <c r="K3612" s="324">
        <f t="shared" si="481"/>
        <v>0.55</v>
      </c>
      <c r="L3612" s="325">
        <v>10</v>
      </c>
      <c r="M3612" s="325">
        <v>55</v>
      </c>
      <c r="N3612" s="324">
        <f t="shared" si="482"/>
        <v>0.55</v>
      </c>
      <c r="O3612" s="308">
        <f t="shared" si="478"/>
        <v>2.75</v>
      </c>
    </row>
    <row r="3613" spans="1:15" ht="12.75">
      <c r="A3613" s="52" t="s">
        <v>592</v>
      </c>
      <c r="B3613" s="167" t="s">
        <v>9</v>
      </c>
      <c r="C3613" s="320">
        <v>10</v>
      </c>
      <c r="D3613" s="320">
        <v>30</v>
      </c>
      <c r="E3613" s="322">
        <f t="shared" si="479"/>
        <v>0.3</v>
      </c>
      <c r="F3613" s="16">
        <v>10</v>
      </c>
      <c r="G3613" s="16">
        <v>30</v>
      </c>
      <c r="H3613" s="292">
        <f t="shared" si="480"/>
        <v>0.3</v>
      </c>
      <c r="I3613" s="16">
        <v>10</v>
      </c>
      <c r="J3613" s="16">
        <v>30</v>
      </c>
      <c r="K3613" s="324">
        <f t="shared" si="481"/>
        <v>0.3</v>
      </c>
      <c r="L3613" s="156">
        <v>20</v>
      </c>
      <c r="M3613" s="156">
        <v>30</v>
      </c>
      <c r="N3613" s="324">
        <f t="shared" si="482"/>
        <v>0.6</v>
      </c>
      <c r="O3613" s="308">
        <f t="shared" si="478"/>
        <v>1.5</v>
      </c>
    </row>
    <row r="3614" spans="1:15" ht="12.75">
      <c r="A3614" s="52" t="s">
        <v>593</v>
      </c>
      <c r="B3614" s="6" t="s">
        <v>9</v>
      </c>
      <c r="C3614" s="320">
        <v>10</v>
      </c>
      <c r="D3614" s="320">
        <v>25</v>
      </c>
      <c r="E3614" s="322">
        <f t="shared" si="479"/>
        <v>0.25</v>
      </c>
      <c r="F3614" s="16">
        <v>10</v>
      </c>
      <c r="G3614" s="16">
        <v>25</v>
      </c>
      <c r="H3614" s="292">
        <f t="shared" si="480"/>
        <v>0.25</v>
      </c>
      <c r="I3614" s="16">
        <v>10</v>
      </c>
      <c r="J3614" s="16">
        <v>25</v>
      </c>
      <c r="K3614" s="324">
        <f t="shared" si="481"/>
        <v>0.25</v>
      </c>
      <c r="L3614" s="156">
        <v>20</v>
      </c>
      <c r="M3614" s="156">
        <v>25</v>
      </c>
      <c r="N3614" s="324">
        <f t="shared" si="482"/>
        <v>0.5</v>
      </c>
      <c r="O3614" s="308">
        <f t="shared" si="478"/>
        <v>1.25</v>
      </c>
    </row>
    <row r="3615" spans="1:15" ht="12.75">
      <c r="A3615" s="52" t="s">
        <v>13</v>
      </c>
      <c r="B3615" s="6" t="s">
        <v>9</v>
      </c>
      <c r="C3615" s="297">
        <v>4</v>
      </c>
      <c r="D3615" s="297">
        <v>120</v>
      </c>
      <c r="E3615" s="313">
        <f t="shared" si="479"/>
        <v>0.48</v>
      </c>
      <c r="F3615" s="52">
        <v>3</v>
      </c>
      <c r="G3615" s="52">
        <v>120</v>
      </c>
      <c r="H3615" s="292">
        <f t="shared" si="480"/>
        <v>0.36</v>
      </c>
      <c r="I3615" s="52">
        <v>2</v>
      </c>
      <c r="J3615" s="52">
        <v>120</v>
      </c>
      <c r="K3615" s="324">
        <f t="shared" si="481"/>
        <v>0.24</v>
      </c>
      <c r="L3615" s="52">
        <v>1</v>
      </c>
      <c r="M3615" s="52">
        <v>120</v>
      </c>
      <c r="N3615" s="326">
        <f t="shared" si="482"/>
        <v>0.12</v>
      </c>
      <c r="O3615" s="308">
        <f t="shared" si="478"/>
        <v>1.2000000000000002</v>
      </c>
    </row>
    <row r="3616" spans="1:15" ht="22.5">
      <c r="A3616" s="52" t="s">
        <v>594</v>
      </c>
      <c r="B3616" s="6" t="s">
        <v>9</v>
      </c>
      <c r="C3616" s="297">
        <v>10</v>
      </c>
      <c r="D3616" s="297">
        <v>5</v>
      </c>
      <c r="E3616" s="313">
        <f t="shared" si="479"/>
        <v>0.05</v>
      </c>
      <c r="F3616" s="52">
        <v>10</v>
      </c>
      <c r="G3616" s="52">
        <v>5</v>
      </c>
      <c r="H3616" s="292">
        <f t="shared" si="480"/>
        <v>0.05</v>
      </c>
      <c r="I3616" s="52">
        <v>10</v>
      </c>
      <c r="J3616" s="52">
        <v>5</v>
      </c>
      <c r="K3616" s="326">
        <f t="shared" si="481"/>
        <v>0.05</v>
      </c>
      <c r="L3616" s="52">
        <v>10</v>
      </c>
      <c r="M3616" s="52">
        <v>5</v>
      </c>
      <c r="N3616" s="326">
        <f t="shared" si="482"/>
        <v>0.05</v>
      </c>
      <c r="O3616" s="308">
        <f t="shared" si="478"/>
        <v>0.2</v>
      </c>
    </row>
    <row r="3617" spans="1:15" ht="22.5">
      <c r="A3617" s="52" t="s">
        <v>595</v>
      </c>
      <c r="B3617" s="6" t="s">
        <v>596</v>
      </c>
      <c r="C3617" s="297">
        <v>10</v>
      </c>
      <c r="D3617" s="297">
        <v>25</v>
      </c>
      <c r="E3617" s="313">
        <f t="shared" si="479"/>
        <v>0.25</v>
      </c>
      <c r="F3617" s="52">
        <v>10</v>
      </c>
      <c r="G3617" s="52">
        <v>25</v>
      </c>
      <c r="H3617" s="292">
        <f t="shared" si="480"/>
        <v>0.25</v>
      </c>
      <c r="I3617" s="52">
        <v>10</v>
      </c>
      <c r="J3617" s="52">
        <v>25</v>
      </c>
      <c r="K3617" s="326">
        <f t="shared" si="481"/>
        <v>0.25</v>
      </c>
      <c r="L3617" s="52">
        <v>10</v>
      </c>
      <c r="M3617" s="52">
        <v>25</v>
      </c>
      <c r="N3617" s="326">
        <f t="shared" si="482"/>
        <v>0.25</v>
      </c>
      <c r="O3617" s="308">
        <f t="shared" si="478"/>
        <v>1</v>
      </c>
    </row>
    <row r="3618" spans="1:15" ht="12.75">
      <c r="A3618" s="52" t="s">
        <v>597</v>
      </c>
      <c r="B3618" s="6" t="s">
        <v>596</v>
      </c>
      <c r="C3618" s="297">
        <v>10</v>
      </c>
      <c r="D3618" s="297">
        <v>25</v>
      </c>
      <c r="E3618" s="313">
        <f t="shared" si="479"/>
        <v>0.25</v>
      </c>
      <c r="F3618" s="52">
        <v>10</v>
      </c>
      <c r="G3618" s="52">
        <v>25</v>
      </c>
      <c r="H3618" s="292">
        <f t="shared" si="480"/>
        <v>0.25</v>
      </c>
      <c r="I3618" s="52">
        <v>5</v>
      </c>
      <c r="J3618" s="52">
        <v>25</v>
      </c>
      <c r="K3618" s="326">
        <f t="shared" si="481"/>
        <v>0.125</v>
      </c>
      <c r="L3618" s="52">
        <v>10</v>
      </c>
      <c r="M3618" s="52">
        <v>25</v>
      </c>
      <c r="N3618" s="324">
        <f t="shared" si="482"/>
        <v>0.25</v>
      </c>
      <c r="O3618" s="308">
        <f t="shared" si="478"/>
        <v>0.875</v>
      </c>
    </row>
    <row r="3619" spans="1:15" ht="12.75">
      <c r="A3619" s="52" t="s">
        <v>598</v>
      </c>
      <c r="B3619" s="6" t="s">
        <v>596</v>
      </c>
      <c r="C3619" s="297">
        <v>10</v>
      </c>
      <c r="D3619" s="297">
        <v>15</v>
      </c>
      <c r="E3619" s="313">
        <f t="shared" si="479"/>
        <v>0.15</v>
      </c>
      <c r="F3619" s="52">
        <v>10</v>
      </c>
      <c r="G3619" s="52">
        <v>15</v>
      </c>
      <c r="H3619" s="292">
        <f t="shared" si="480"/>
        <v>0.15</v>
      </c>
      <c r="I3619" s="52">
        <v>10</v>
      </c>
      <c r="J3619" s="52">
        <v>15</v>
      </c>
      <c r="K3619" s="326">
        <f t="shared" si="481"/>
        <v>0.15</v>
      </c>
      <c r="L3619" s="52">
        <v>10</v>
      </c>
      <c r="M3619" s="52">
        <v>15</v>
      </c>
      <c r="N3619" s="326">
        <f t="shared" si="482"/>
        <v>0.15</v>
      </c>
      <c r="O3619" s="308">
        <f t="shared" si="478"/>
        <v>0.6</v>
      </c>
    </row>
    <row r="3620" spans="1:15" ht="22.5">
      <c r="A3620" s="52" t="s">
        <v>599</v>
      </c>
      <c r="B3620" s="6" t="s">
        <v>9</v>
      </c>
      <c r="C3620" s="297">
        <v>2</v>
      </c>
      <c r="D3620" s="297">
        <v>95</v>
      </c>
      <c r="E3620" s="313">
        <f t="shared" si="479"/>
        <v>0.19</v>
      </c>
      <c r="F3620" s="52"/>
      <c r="G3620" s="52"/>
      <c r="H3620" s="292">
        <f t="shared" si="480"/>
        <v>0</v>
      </c>
      <c r="I3620" s="52"/>
      <c r="J3620" s="52"/>
      <c r="K3620" s="324">
        <f t="shared" si="481"/>
        <v>0</v>
      </c>
      <c r="L3620" s="52"/>
      <c r="M3620" s="52"/>
      <c r="N3620" s="324">
        <f t="shared" si="482"/>
        <v>0</v>
      </c>
      <c r="O3620" s="308">
        <f t="shared" si="478"/>
        <v>0.19</v>
      </c>
    </row>
    <row r="3621" spans="1:15" ht="33.75">
      <c r="A3621" s="52" t="s">
        <v>600</v>
      </c>
      <c r="B3621" s="6" t="s">
        <v>9</v>
      </c>
      <c r="C3621" s="297">
        <v>10</v>
      </c>
      <c r="D3621" s="297">
        <v>10</v>
      </c>
      <c r="E3621" s="313">
        <f t="shared" si="479"/>
        <v>0.1</v>
      </c>
      <c r="F3621" s="52">
        <v>10</v>
      </c>
      <c r="G3621" s="52">
        <v>10</v>
      </c>
      <c r="H3621" s="292">
        <f t="shared" si="480"/>
        <v>0.1</v>
      </c>
      <c r="I3621" s="52">
        <v>10</v>
      </c>
      <c r="J3621" s="52">
        <v>10</v>
      </c>
      <c r="K3621" s="326">
        <f t="shared" si="481"/>
        <v>0.1</v>
      </c>
      <c r="L3621" s="52">
        <v>10</v>
      </c>
      <c r="M3621" s="52">
        <v>10</v>
      </c>
      <c r="N3621" s="326">
        <f t="shared" si="482"/>
        <v>0.1</v>
      </c>
      <c r="O3621" s="308">
        <f t="shared" si="478"/>
        <v>0.4</v>
      </c>
    </row>
    <row r="3622" spans="1:15" ht="12.75">
      <c r="A3622" s="52" t="s">
        <v>626</v>
      </c>
      <c r="B3622" s="6" t="s">
        <v>9</v>
      </c>
      <c r="C3622" s="297">
        <v>1</v>
      </c>
      <c r="D3622" s="297">
        <v>400</v>
      </c>
      <c r="E3622" s="313">
        <f t="shared" si="479"/>
        <v>0.4</v>
      </c>
      <c r="F3622" s="52">
        <v>1</v>
      </c>
      <c r="G3622" s="52">
        <v>400</v>
      </c>
      <c r="H3622" s="292">
        <f t="shared" si="480"/>
        <v>0.4</v>
      </c>
      <c r="I3622" s="52"/>
      <c r="J3622" s="52"/>
      <c r="K3622" s="324">
        <f t="shared" si="481"/>
        <v>0</v>
      </c>
      <c r="L3622" s="52">
        <v>1</v>
      </c>
      <c r="M3622" s="52">
        <v>400</v>
      </c>
      <c r="N3622" s="324">
        <f t="shared" si="482"/>
        <v>0.4</v>
      </c>
      <c r="O3622" s="308">
        <f t="shared" si="478"/>
        <v>1.2000000000000002</v>
      </c>
    </row>
    <row r="3623" spans="1:15" ht="12.75">
      <c r="A3623" s="52" t="s">
        <v>602</v>
      </c>
      <c r="B3623" s="6" t="s">
        <v>9</v>
      </c>
      <c r="C3623" s="297">
        <v>5</v>
      </c>
      <c r="D3623" s="297">
        <v>95</v>
      </c>
      <c r="E3623" s="313">
        <f t="shared" si="479"/>
        <v>0.475</v>
      </c>
      <c r="F3623" s="52"/>
      <c r="G3623" s="52"/>
      <c r="H3623" s="292">
        <f t="shared" si="480"/>
        <v>0</v>
      </c>
      <c r="I3623" s="52">
        <v>5</v>
      </c>
      <c r="J3623" s="52">
        <v>95</v>
      </c>
      <c r="K3623" s="324">
        <f t="shared" si="481"/>
        <v>0.475</v>
      </c>
      <c r="L3623" s="52"/>
      <c r="M3623" s="52"/>
      <c r="N3623" s="324">
        <f t="shared" si="482"/>
        <v>0</v>
      </c>
      <c r="O3623" s="308">
        <f t="shared" si="478"/>
        <v>0.95</v>
      </c>
    </row>
    <row r="3624" spans="1:15" ht="33.75">
      <c r="A3624" s="52" t="s">
        <v>603</v>
      </c>
      <c r="B3624" s="6" t="s">
        <v>561</v>
      </c>
      <c r="C3624" s="297"/>
      <c r="D3624" s="297"/>
      <c r="E3624" s="302">
        <v>20</v>
      </c>
      <c r="F3624" s="52"/>
      <c r="G3624" s="52"/>
      <c r="H3624" s="292">
        <v>10</v>
      </c>
      <c r="I3624" s="52"/>
      <c r="J3624" s="52"/>
      <c r="K3624" s="324">
        <v>10</v>
      </c>
      <c r="L3624" s="52"/>
      <c r="M3624" s="52"/>
      <c r="N3624" s="324">
        <v>20</v>
      </c>
      <c r="O3624" s="308">
        <f t="shared" si="478"/>
        <v>60</v>
      </c>
    </row>
    <row r="3625" spans="1:15" ht="31.5">
      <c r="A3625" s="1" t="s">
        <v>20</v>
      </c>
      <c r="B3625" s="6" t="s">
        <v>1</v>
      </c>
      <c r="C3625" s="327"/>
      <c r="D3625" s="327"/>
      <c r="E3625" s="286">
        <f>SUM(E3600:E3624)</f>
        <v>52.145</v>
      </c>
      <c r="F3625" s="157"/>
      <c r="G3625" s="157"/>
      <c r="H3625" s="286">
        <f>SUM(H3600:H3624)</f>
        <v>22.940000000000005</v>
      </c>
      <c r="I3625" s="157"/>
      <c r="J3625" s="157"/>
      <c r="K3625" s="286">
        <f>SUM(K3600:K3624)</f>
        <v>36.980000000000004</v>
      </c>
      <c r="L3625" s="286"/>
      <c r="M3625" s="286"/>
      <c r="N3625" s="286">
        <f>SUM(N3600:N3624)</f>
        <v>33.86</v>
      </c>
      <c r="O3625" s="286">
        <f>SUM(O3600:O3624)</f>
        <v>145.925</v>
      </c>
    </row>
    <row r="3626" spans="1:15" ht="12.75">
      <c r="A3626" s="280" t="s">
        <v>604</v>
      </c>
      <c r="B3626" s="280" t="s">
        <v>22</v>
      </c>
      <c r="C3626" s="282"/>
      <c r="D3626" s="282"/>
      <c r="E3626" s="316">
        <f>E3540+E3542+E3554+E3556+E3558+E3565+E3570+E3572+E3582+E3589+E3598+E3625</f>
        <v>583.2669999999999</v>
      </c>
      <c r="F3626" s="316"/>
      <c r="G3626" s="316"/>
      <c r="H3626" s="316">
        <f>H3540+H3542+H3554+H3556+H3558+H3565+H3570+H3572+H3582+H3589+H3598+H3625</f>
        <v>262.13602</v>
      </c>
      <c r="I3626" s="316"/>
      <c r="J3626" s="316"/>
      <c r="K3626" s="316">
        <f>K3540+K3542+K3554+K3556+K3558+K3565+K3570+K3572+K3582+K3589+K3598+K3625</f>
        <v>264.2592</v>
      </c>
      <c r="L3626" s="316"/>
      <c r="M3626" s="316"/>
      <c r="N3626" s="316">
        <f>N3540+N3542+N3554+N3556+N3558+N3565+N3570+N3572+N3582+N3589+N3598+N3625</f>
        <v>391.03661000000005</v>
      </c>
      <c r="O3626" s="316">
        <f>O3540+O3542+O3554+O3556+O3558+O3565+O3570+O3572+O3582+O3589+O3598+O3625</f>
        <v>1500.69883</v>
      </c>
    </row>
    <row r="3627" spans="1:15" ht="12.75">
      <c r="A3627" s="158"/>
      <c r="B3627" s="158"/>
      <c r="C3627" s="158"/>
      <c r="D3627" s="158"/>
      <c r="E3627" s="158"/>
      <c r="F3627" s="158"/>
      <c r="G3627" s="158"/>
      <c r="H3627" s="158"/>
      <c r="I3627" s="158"/>
      <c r="J3627" s="158"/>
      <c r="K3627" s="158"/>
      <c r="L3627" s="158"/>
      <c r="M3627" s="158"/>
      <c r="N3627" s="158"/>
      <c r="O3627" s="158"/>
    </row>
    <row r="3628" spans="1:15" ht="12.75">
      <c r="A3628" s="349" t="s">
        <v>605</v>
      </c>
      <c r="B3628" s="350"/>
      <c r="C3628" s="350"/>
      <c r="D3628" s="350"/>
      <c r="E3628" s="350"/>
      <c r="F3628" s="350"/>
      <c r="G3628" s="350"/>
      <c r="H3628" s="350"/>
      <c r="I3628" s="350"/>
      <c r="J3628" s="350"/>
      <c r="K3628" s="350"/>
      <c r="L3628" s="350"/>
      <c r="M3628" s="350"/>
      <c r="N3628" s="350"/>
      <c r="O3628" s="351"/>
    </row>
    <row r="3629" spans="1:15" ht="12.75">
      <c r="A3629" s="333"/>
      <c r="B3629" s="329"/>
      <c r="C3629" s="329"/>
      <c r="D3629" s="329"/>
      <c r="E3629" s="329"/>
      <c r="F3629" s="329"/>
      <c r="G3629" s="329"/>
      <c r="H3629" s="329"/>
      <c r="I3629" s="329"/>
      <c r="J3629" s="329"/>
      <c r="K3629" s="329"/>
      <c r="L3629" s="329"/>
      <c r="M3629" s="329"/>
      <c r="N3629" s="329"/>
      <c r="O3629" s="329"/>
    </row>
    <row r="3630" spans="1:15" ht="12.75">
      <c r="A3630" s="328" t="s">
        <v>606</v>
      </c>
      <c r="B3630" s="280" t="s">
        <v>22</v>
      </c>
      <c r="C3630" s="329"/>
      <c r="D3630" s="329"/>
      <c r="E3630" s="329"/>
      <c r="F3630" s="329"/>
      <c r="G3630" s="329"/>
      <c r="H3630" s="329"/>
      <c r="I3630" s="329"/>
      <c r="J3630" s="329"/>
      <c r="K3630" s="308">
        <v>100</v>
      </c>
      <c r="L3630" s="329"/>
      <c r="M3630" s="329"/>
      <c r="N3630" s="308"/>
      <c r="O3630" s="308">
        <f>E3630+H3630+K3630+N3630</f>
        <v>100</v>
      </c>
    </row>
    <row r="3631" spans="1:15" ht="12.75">
      <c r="A3631" s="328" t="s">
        <v>607</v>
      </c>
      <c r="B3631" s="280" t="s">
        <v>22</v>
      </c>
      <c r="C3631" s="329"/>
      <c r="D3631" s="329"/>
      <c r="E3631" s="308">
        <v>50</v>
      </c>
      <c r="F3631" s="329"/>
      <c r="G3631" s="329"/>
      <c r="H3631" s="308">
        <v>20</v>
      </c>
      <c r="I3631" s="329"/>
      <c r="J3631" s="329"/>
      <c r="K3631" s="308">
        <v>100</v>
      </c>
      <c r="L3631" s="329"/>
      <c r="M3631" s="329"/>
      <c r="N3631" s="308">
        <v>20</v>
      </c>
      <c r="O3631" s="308">
        <f>E3631+H3631+K3631+N3631</f>
        <v>190</v>
      </c>
    </row>
    <row r="3632" spans="1:15" ht="12.75">
      <c r="A3632" s="104" t="s">
        <v>608</v>
      </c>
      <c r="B3632" s="280" t="s">
        <v>22</v>
      </c>
      <c r="C3632" s="104"/>
      <c r="D3632" s="104"/>
      <c r="E3632" s="292"/>
      <c r="F3632" s="292"/>
      <c r="G3632" s="292"/>
      <c r="H3632" s="292"/>
      <c r="I3632" s="292"/>
      <c r="J3632" s="292"/>
      <c r="K3632" s="292"/>
      <c r="L3632" s="292"/>
      <c r="M3632" s="292"/>
      <c r="N3632" s="292"/>
      <c r="O3632" s="308">
        <f>E3632+H3632+K3632+N3632</f>
        <v>0</v>
      </c>
    </row>
    <row r="3633" spans="1:15" ht="21">
      <c r="A3633" s="167" t="s">
        <v>28</v>
      </c>
      <c r="B3633" s="167" t="s">
        <v>1</v>
      </c>
      <c r="C3633" s="52"/>
      <c r="D3633" s="52"/>
      <c r="E3633" s="302">
        <f>SUM(E3631:E3632)</f>
        <v>50</v>
      </c>
      <c r="F3633" s="313"/>
      <c r="G3633" s="313"/>
      <c r="H3633" s="302">
        <f>SUM(H3630:H3632)</f>
        <v>20</v>
      </c>
      <c r="I3633" s="313"/>
      <c r="J3633" s="313"/>
      <c r="K3633" s="302">
        <f>SUM(K3630:K3632)</f>
        <v>200</v>
      </c>
      <c r="L3633" s="302"/>
      <c r="M3633" s="302"/>
      <c r="N3633" s="302">
        <f>SUM(N3630:N3632)</f>
        <v>20</v>
      </c>
      <c r="O3633" s="286">
        <f>SUM(O3630:O3632)</f>
        <v>290</v>
      </c>
    </row>
    <row r="3634" spans="1:15" ht="12.75">
      <c r="A3634" s="352" t="s">
        <v>609</v>
      </c>
      <c r="B3634" s="353"/>
      <c r="C3634" s="353"/>
      <c r="D3634" s="353"/>
      <c r="E3634" s="353"/>
      <c r="F3634" s="353"/>
      <c r="G3634" s="353"/>
      <c r="H3634" s="353"/>
      <c r="I3634" s="353"/>
      <c r="J3634" s="353"/>
      <c r="K3634" s="353"/>
      <c r="L3634" s="353"/>
      <c r="M3634" s="353"/>
      <c r="N3634" s="353"/>
      <c r="O3634" s="354"/>
    </row>
    <row r="3635" spans="1:15" ht="22.5">
      <c r="A3635" s="52" t="s">
        <v>30</v>
      </c>
      <c r="B3635" s="167" t="s">
        <v>22</v>
      </c>
      <c r="C3635" s="167"/>
      <c r="D3635" s="168"/>
      <c r="E3635" s="302">
        <v>1.647</v>
      </c>
      <c r="F3635" s="302"/>
      <c r="G3635" s="302"/>
      <c r="H3635" s="302">
        <v>1.647</v>
      </c>
      <c r="I3635" s="302"/>
      <c r="J3635" s="302"/>
      <c r="K3635" s="302">
        <v>1.647</v>
      </c>
      <c r="L3635" s="302"/>
      <c r="M3635" s="302"/>
      <c r="N3635" s="302">
        <v>1.647</v>
      </c>
      <c r="O3635" s="316">
        <f>E3635+H3635+K3635+N3635</f>
        <v>6.588</v>
      </c>
    </row>
    <row r="3636" spans="1:15" ht="45">
      <c r="A3636" s="52" t="s">
        <v>31</v>
      </c>
      <c r="B3636" s="167" t="s">
        <v>22</v>
      </c>
      <c r="C3636" s="167"/>
      <c r="D3636" s="167"/>
      <c r="E3636" s="302">
        <v>4.42</v>
      </c>
      <c r="F3636" s="313"/>
      <c r="G3636" s="313"/>
      <c r="H3636" s="302">
        <v>4.42</v>
      </c>
      <c r="I3636" s="313"/>
      <c r="J3636" s="313"/>
      <c r="K3636" s="315">
        <v>4.42</v>
      </c>
      <c r="L3636" s="330"/>
      <c r="M3636" s="330"/>
      <c r="N3636" s="315">
        <v>4.42</v>
      </c>
      <c r="O3636" s="316">
        <f aca="true" t="shared" si="483" ref="O3636:O3643">E3636+H3636+K3636+N3636</f>
        <v>17.68</v>
      </c>
    </row>
    <row r="3637" spans="1:15" ht="112.5">
      <c r="A3637" s="52" t="s">
        <v>610</v>
      </c>
      <c r="B3637" s="167" t="s">
        <v>22</v>
      </c>
      <c r="C3637" s="167"/>
      <c r="D3637" s="167"/>
      <c r="E3637" s="302">
        <v>2.625</v>
      </c>
      <c r="F3637" s="313"/>
      <c r="G3637" s="313"/>
      <c r="H3637" s="313">
        <v>2.625</v>
      </c>
      <c r="I3637" s="313"/>
      <c r="J3637" s="313"/>
      <c r="K3637" s="313">
        <v>2.625</v>
      </c>
      <c r="L3637" s="313"/>
      <c r="M3637" s="313"/>
      <c r="N3637" s="313">
        <v>2.625</v>
      </c>
      <c r="O3637" s="316">
        <f t="shared" si="483"/>
        <v>10.5</v>
      </c>
    </row>
    <row r="3638" spans="1:15" ht="78.75">
      <c r="A3638" s="52" t="s">
        <v>695</v>
      </c>
      <c r="B3638" s="167" t="s">
        <v>22</v>
      </c>
      <c r="C3638" s="167"/>
      <c r="D3638" s="167"/>
      <c r="E3638" s="302">
        <v>2.7</v>
      </c>
      <c r="F3638" s="313"/>
      <c r="G3638" s="313"/>
      <c r="H3638" s="313">
        <v>2.7</v>
      </c>
      <c r="I3638" s="313"/>
      <c r="J3638" s="313"/>
      <c r="K3638" s="313">
        <v>2.7</v>
      </c>
      <c r="L3638" s="313"/>
      <c r="M3638" s="313"/>
      <c r="N3638" s="313">
        <v>2.7</v>
      </c>
      <c r="O3638" s="316">
        <f t="shared" si="483"/>
        <v>10.8</v>
      </c>
    </row>
    <row r="3639" spans="1:15" ht="33.75">
      <c r="A3639" s="52" t="s">
        <v>35</v>
      </c>
      <c r="B3639" s="167" t="s">
        <v>22</v>
      </c>
      <c r="C3639" s="167"/>
      <c r="D3639" s="167"/>
      <c r="E3639" s="313">
        <v>0.4</v>
      </c>
      <c r="F3639" s="313"/>
      <c r="G3639" s="313"/>
      <c r="H3639" s="313"/>
      <c r="I3639" s="313"/>
      <c r="J3639" s="313"/>
      <c r="K3639" s="313">
        <v>0.4</v>
      </c>
      <c r="L3639" s="313"/>
      <c r="M3639" s="313"/>
      <c r="N3639" s="313"/>
      <c r="O3639" s="316">
        <f t="shared" si="483"/>
        <v>0.8</v>
      </c>
    </row>
    <row r="3640" spans="1:15" ht="45">
      <c r="A3640" s="52" t="s">
        <v>38</v>
      </c>
      <c r="B3640" s="167" t="s">
        <v>22</v>
      </c>
      <c r="C3640" s="167"/>
      <c r="D3640" s="167"/>
      <c r="E3640" s="302">
        <v>2</v>
      </c>
      <c r="F3640" s="302"/>
      <c r="G3640" s="302"/>
      <c r="H3640" s="302">
        <v>2</v>
      </c>
      <c r="I3640" s="302"/>
      <c r="J3640" s="302"/>
      <c r="K3640" s="302">
        <v>2</v>
      </c>
      <c r="L3640" s="302"/>
      <c r="M3640" s="302"/>
      <c r="N3640" s="302">
        <v>2.236</v>
      </c>
      <c r="O3640" s="316">
        <f t="shared" si="483"/>
        <v>8.236</v>
      </c>
    </row>
    <row r="3641" spans="1:15" ht="22.5">
      <c r="A3641" s="52" t="s">
        <v>613</v>
      </c>
      <c r="B3641" s="167" t="s">
        <v>612</v>
      </c>
      <c r="C3641" s="167"/>
      <c r="D3641" s="167"/>
      <c r="E3641" s="302">
        <v>3</v>
      </c>
      <c r="F3641" s="302"/>
      <c r="G3641" s="302"/>
      <c r="H3641" s="302">
        <v>3</v>
      </c>
      <c r="I3641" s="302"/>
      <c r="J3641" s="302"/>
      <c r="K3641" s="302">
        <v>3</v>
      </c>
      <c r="L3641" s="302"/>
      <c r="M3641" s="302"/>
      <c r="N3641" s="302">
        <v>3.3</v>
      </c>
      <c r="O3641" s="316">
        <f t="shared" si="483"/>
        <v>12.3</v>
      </c>
    </row>
    <row r="3642" spans="1:15" ht="45">
      <c r="A3642" s="52" t="s">
        <v>614</v>
      </c>
      <c r="B3642" s="167" t="s">
        <v>1</v>
      </c>
      <c r="C3642" s="167"/>
      <c r="D3642" s="167"/>
      <c r="E3642" s="302">
        <v>0.1</v>
      </c>
      <c r="F3642" s="302"/>
      <c r="G3642" s="302"/>
      <c r="H3642" s="302">
        <v>0.1</v>
      </c>
      <c r="I3642" s="302"/>
      <c r="J3642" s="302"/>
      <c r="K3642" s="302">
        <v>0.16</v>
      </c>
      <c r="L3642" s="302"/>
      <c r="M3642" s="302"/>
      <c r="N3642" s="302"/>
      <c r="O3642" s="316">
        <f t="shared" si="483"/>
        <v>0.36</v>
      </c>
    </row>
    <row r="3643" spans="1:15" ht="56.25">
      <c r="A3643" s="52" t="s">
        <v>615</v>
      </c>
      <c r="B3643" s="167" t="s">
        <v>1</v>
      </c>
      <c r="C3643" s="167"/>
      <c r="D3643" s="167"/>
      <c r="E3643" s="302"/>
      <c r="F3643" s="302"/>
      <c r="G3643" s="302"/>
      <c r="H3643" s="302">
        <v>3</v>
      </c>
      <c r="I3643" s="302"/>
      <c r="J3643" s="302"/>
      <c r="K3643" s="302"/>
      <c r="L3643" s="302"/>
      <c r="M3643" s="302"/>
      <c r="N3643" s="302">
        <v>2.6</v>
      </c>
      <c r="O3643" s="316">
        <f t="shared" si="483"/>
        <v>5.6</v>
      </c>
    </row>
    <row r="3644" spans="1:15" ht="21.75">
      <c r="A3644" s="331" t="s">
        <v>616</v>
      </c>
      <c r="B3644" s="280" t="s">
        <v>1</v>
      </c>
      <c r="C3644" s="282"/>
      <c r="D3644" s="282"/>
      <c r="E3644" s="316">
        <f>SUM(E3635:E3643)</f>
        <v>16.892000000000003</v>
      </c>
      <c r="F3644" s="316"/>
      <c r="G3644" s="316"/>
      <c r="H3644" s="316">
        <f>SUM(H3635:H3643)</f>
        <v>19.492</v>
      </c>
      <c r="I3644" s="316"/>
      <c r="J3644" s="316"/>
      <c r="K3644" s="316">
        <f>SUM(K3635:K3643)</f>
        <v>16.952</v>
      </c>
      <c r="L3644" s="316"/>
      <c r="M3644" s="316"/>
      <c r="N3644" s="316">
        <f>SUM(N3635:N3643)</f>
        <v>19.528000000000002</v>
      </c>
      <c r="O3644" s="316">
        <f>SUM(O3635:O3643)</f>
        <v>72.86399999999999</v>
      </c>
    </row>
    <row r="3645" spans="1:15" ht="12.75">
      <c r="A3645" s="158"/>
      <c r="B3645" s="158"/>
      <c r="C3645" s="158"/>
      <c r="D3645" s="158"/>
      <c r="E3645" s="158"/>
      <c r="F3645" s="158"/>
      <c r="G3645" s="158"/>
      <c r="H3645" s="158"/>
      <c r="I3645" s="158"/>
      <c r="J3645" s="158"/>
      <c r="K3645" s="158"/>
      <c r="L3645" s="158"/>
      <c r="M3645" s="158"/>
      <c r="N3645" s="158"/>
      <c r="O3645" s="158"/>
    </row>
    <row r="3646" spans="1:15" ht="12.75">
      <c r="A3646" s="355" t="s">
        <v>617</v>
      </c>
      <c r="B3646" s="356"/>
      <c r="C3646" s="357"/>
      <c r="D3646" s="158"/>
      <c r="E3646" s="316">
        <f>E3626+E3633+E3644</f>
        <v>650.159</v>
      </c>
      <c r="F3646" s="341"/>
      <c r="G3646" s="341"/>
      <c r="H3646" s="316">
        <f>H3626+H3633+H3644</f>
        <v>301.62802</v>
      </c>
      <c r="I3646" s="341"/>
      <c r="J3646" s="341"/>
      <c r="K3646" s="316">
        <f>K3626+K3633+K3644</f>
        <v>481.2112</v>
      </c>
      <c r="L3646" s="341"/>
      <c r="M3646" s="341"/>
      <c r="N3646" s="316">
        <f>N3626+N3633+N3644</f>
        <v>430.5646100000001</v>
      </c>
      <c r="O3646" s="316">
        <f>O3626+O3633+O3644</f>
        <v>1863.56283</v>
      </c>
    </row>
    <row r="3647" spans="1:15" ht="12.75">
      <c r="A3647" s="342"/>
      <c r="B3647" s="342"/>
      <c r="C3647" s="342"/>
      <c r="D3647" s="334"/>
      <c r="E3647" s="343"/>
      <c r="F3647" s="345"/>
      <c r="G3647" s="345"/>
      <c r="H3647" s="343"/>
      <c r="I3647" s="345"/>
      <c r="J3647" s="345"/>
      <c r="K3647" s="343"/>
      <c r="L3647" s="345"/>
      <c r="M3647" s="345"/>
      <c r="N3647" s="343"/>
      <c r="O3647" s="343"/>
    </row>
    <row r="3648" spans="1:15" ht="12.75">
      <c r="A3648" s="342"/>
      <c r="B3648" s="342"/>
      <c r="C3648" s="342"/>
      <c r="D3648" s="334"/>
      <c r="E3648" s="343"/>
      <c r="F3648" s="345"/>
      <c r="G3648" s="345"/>
      <c r="H3648" s="343"/>
      <c r="I3648" s="345"/>
      <c r="J3648" s="345"/>
      <c r="K3648" s="343"/>
      <c r="L3648" s="345"/>
      <c r="M3648" s="345"/>
      <c r="N3648" s="343"/>
      <c r="O3648" s="343"/>
    </row>
    <row r="3649" spans="1:15" ht="12.75">
      <c r="A3649" s="342"/>
      <c r="B3649" s="342"/>
      <c r="C3649" s="342"/>
      <c r="D3649" s="334"/>
      <c r="E3649" s="343"/>
      <c r="F3649" s="345"/>
      <c r="G3649" s="345"/>
      <c r="H3649" s="343"/>
      <c r="I3649" s="345"/>
      <c r="J3649" s="345"/>
      <c r="K3649" s="343"/>
      <c r="L3649" s="345"/>
      <c r="M3649" s="345"/>
      <c r="N3649" s="343"/>
      <c r="O3649" s="343"/>
    </row>
    <row r="3650" spans="1:15" ht="12.75">
      <c r="A3650" s="342"/>
      <c r="B3650" s="342"/>
      <c r="C3650" s="342"/>
      <c r="D3650" s="334"/>
      <c r="E3650" s="343"/>
      <c r="F3650" s="345"/>
      <c r="G3650" s="345"/>
      <c r="H3650" s="343"/>
      <c r="I3650" s="345"/>
      <c r="J3650" s="345"/>
      <c r="K3650" s="343"/>
      <c r="L3650" s="345"/>
      <c r="M3650" s="345"/>
      <c r="N3650" s="343"/>
      <c r="O3650" s="343"/>
    </row>
    <row r="3651" spans="1:15" ht="12.75">
      <c r="A3651" s="342"/>
      <c r="B3651" s="342"/>
      <c r="C3651" s="342"/>
      <c r="D3651" s="334"/>
      <c r="E3651" s="343"/>
      <c r="F3651" s="345"/>
      <c r="G3651" s="345"/>
      <c r="H3651" s="343"/>
      <c r="I3651" s="345"/>
      <c r="J3651" s="345"/>
      <c r="K3651" s="343"/>
      <c r="L3651" s="345"/>
      <c r="M3651" s="345"/>
      <c r="N3651" s="343"/>
      <c r="O3651" s="343"/>
    </row>
    <row r="3652" spans="1:15" ht="12.75">
      <c r="A3652" s="373" t="s">
        <v>705</v>
      </c>
      <c r="B3652" s="373"/>
      <c r="C3652" s="373"/>
      <c r="D3652" s="373"/>
      <c r="E3652" s="373"/>
      <c r="F3652" s="373"/>
      <c r="G3652" s="373"/>
      <c r="H3652" s="373"/>
      <c r="I3652" s="373"/>
      <c r="J3652" s="373"/>
      <c r="K3652" s="373"/>
      <c r="L3652" s="373"/>
      <c r="M3652" s="373"/>
      <c r="N3652" s="373"/>
      <c r="O3652" s="373"/>
    </row>
    <row r="3653" spans="1:15" ht="12.75">
      <c r="A3653" s="347"/>
      <c r="B3653" s="347"/>
      <c r="C3653" s="347"/>
      <c r="D3653" s="347"/>
      <c r="E3653" s="347"/>
      <c r="F3653" s="347"/>
      <c r="G3653" s="347"/>
      <c r="H3653" s="347"/>
      <c r="I3653" s="347"/>
      <c r="J3653" s="347"/>
      <c r="K3653" s="347"/>
      <c r="L3653" s="347"/>
      <c r="M3653" s="347"/>
      <c r="N3653" s="347"/>
      <c r="O3653" s="347"/>
    </row>
    <row r="3654" spans="1:15" ht="52.5">
      <c r="A3654" s="276" t="s">
        <v>43</v>
      </c>
      <c r="B3654" s="276" t="s">
        <v>44</v>
      </c>
      <c r="C3654" s="367" t="s">
        <v>45</v>
      </c>
      <c r="D3654" s="368"/>
      <c r="E3654" s="368"/>
      <c r="F3654" s="368"/>
      <c r="G3654" s="368"/>
      <c r="H3654" s="368"/>
      <c r="I3654" s="368"/>
      <c r="J3654" s="368"/>
      <c r="K3654" s="368"/>
      <c r="L3654" s="368"/>
      <c r="M3654" s="368"/>
      <c r="N3654" s="369"/>
      <c r="O3654" s="130" t="s">
        <v>46</v>
      </c>
    </row>
    <row r="3655" spans="1:15" ht="12.75">
      <c r="A3655" s="277"/>
      <c r="B3655" s="277"/>
      <c r="C3655" s="367" t="s">
        <v>47</v>
      </c>
      <c r="D3655" s="368"/>
      <c r="E3655" s="368"/>
      <c r="F3655" s="367" t="s">
        <v>48</v>
      </c>
      <c r="G3655" s="368"/>
      <c r="H3655" s="368"/>
      <c r="I3655" s="367" t="s">
        <v>49</v>
      </c>
      <c r="J3655" s="368"/>
      <c r="K3655" s="368"/>
      <c r="L3655" s="367" t="s">
        <v>50</v>
      </c>
      <c r="M3655" s="368"/>
      <c r="N3655" s="369"/>
      <c r="O3655" s="130"/>
    </row>
    <row r="3656" spans="1:15" ht="21">
      <c r="A3656" s="278"/>
      <c r="B3656" s="278"/>
      <c r="C3656" s="277" t="s">
        <v>51</v>
      </c>
      <c r="D3656" s="277" t="s">
        <v>52</v>
      </c>
      <c r="E3656" s="277" t="s">
        <v>53</v>
      </c>
      <c r="F3656" s="277" t="s">
        <v>51</v>
      </c>
      <c r="G3656" s="277" t="s">
        <v>54</v>
      </c>
      <c r="H3656" s="277" t="s">
        <v>53</v>
      </c>
      <c r="I3656" s="277" t="s">
        <v>51</v>
      </c>
      <c r="J3656" s="277" t="s">
        <v>54</v>
      </c>
      <c r="K3656" s="277" t="s">
        <v>53</v>
      </c>
      <c r="L3656" s="130" t="s">
        <v>51</v>
      </c>
      <c r="M3656" s="130" t="s">
        <v>54</v>
      </c>
      <c r="N3656" s="130" t="s">
        <v>53</v>
      </c>
      <c r="O3656" s="132"/>
    </row>
    <row r="3657" spans="1:15" ht="12.75">
      <c r="A3657" s="359" t="s">
        <v>55</v>
      </c>
      <c r="B3657" s="360"/>
      <c r="C3657" s="360"/>
      <c r="D3657" s="360"/>
      <c r="E3657" s="360"/>
      <c r="F3657" s="360"/>
      <c r="G3657" s="360"/>
      <c r="H3657" s="360"/>
      <c r="I3657" s="360"/>
      <c r="J3657" s="360"/>
      <c r="K3657" s="360"/>
      <c r="L3657" s="360"/>
      <c r="M3657" s="360"/>
      <c r="N3657" s="360"/>
      <c r="O3657" s="361"/>
    </row>
    <row r="3658" spans="1:15" ht="12.75">
      <c r="A3658" s="349" t="s">
        <v>56</v>
      </c>
      <c r="B3658" s="350"/>
      <c r="C3658" s="350"/>
      <c r="D3658" s="350"/>
      <c r="E3658" s="350"/>
      <c r="F3658" s="350"/>
      <c r="G3658" s="350"/>
      <c r="H3658" s="350"/>
      <c r="I3658" s="350"/>
      <c r="J3658" s="350"/>
      <c r="K3658" s="350"/>
      <c r="L3658" s="350"/>
      <c r="M3658" s="350"/>
      <c r="N3658" s="350"/>
      <c r="O3658" s="351"/>
    </row>
    <row r="3659" spans="1:15" ht="12.75">
      <c r="A3659" s="279"/>
      <c r="B3659" s="280"/>
      <c r="C3659" s="104"/>
      <c r="D3659" s="104"/>
      <c r="E3659" s="281"/>
      <c r="F3659" s="104"/>
      <c r="G3659" s="104"/>
      <c r="H3659" s="282"/>
      <c r="I3659" s="158"/>
      <c r="J3659" s="158"/>
      <c r="K3659" s="282"/>
      <c r="L3659" s="283"/>
      <c r="M3659" s="283"/>
      <c r="N3659" s="284"/>
      <c r="O3659" s="284"/>
    </row>
    <row r="3660" spans="1:15" ht="12.75">
      <c r="A3660" s="285" t="s">
        <v>545</v>
      </c>
      <c r="B3660" s="285"/>
      <c r="C3660" s="157"/>
      <c r="D3660" s="157"/>
      <c r="E3660" s="286">
        <v>15</v>
      </c>
      <c r="F3660" s="157"/>
      <c r="G3660" s="157"/>
      <c r="H3660" s="286">
        <v>15</v>
      </c>
      <c r="I3660" s="157"/>
      <c r="J3660" s="157"/>
      <c r="K3660" s="286">
        <v>15</v>
      </c>
      <c r="L3660" s="287"/>
      <c r="M3660" s="287"/>
      <c r="N3660" s="286">
        <v>15</v>
      </c>
      <c r="O3660" s="288">
        <f>SUM(E3660,H3660,K3660,N3660)</f>
        <v>60</v>
      </c>
    </row>
    <row r="3661" spans="1:15" ht="12.75">
      <c r="A3661" s="285"/>
      <c r="B3661" s="285"/>
      <c r="C3661" s="157"/>
      <c r="D3661" s="157"/>
      <c r="E3661" s="286"/>
      <c r="F3661" s="157"/>
      <c r="G3661" s="157"/>
      <c r="H3661" s="286"/>
      <c r="I3661" s="157"/>
      <c r="J3661" s="157"/>
      <c r="K3661" s="286"/>
      <c r="L3661" s="289"/>
      <c r="M3661" s="289"/>
      <c r="N3661" s="286"/>
      <c r="O3661" s="332"/>
    </row>
    <row r="3662" spans="1:15" ht="22.5">
      <c r="A3662" s="290" t="s">
        <v>57</v>
      </c>
      <c r="B3662" s="291" t="s">
        <v>58</v>
      </c>
      <c r="C3662" s="159">
        <v>40</v>
      </c>
      <c r="D3662" s="159">
        <v>170</v>
      </c>
      <c r="E3662" s="292">
        <f>(C3662*D3662)/1000</f>
        <v>6.8</v>
      </c>
      <c r="F3662" s="159">
        <v>40</v>
      </c>
      <c r="G3662" s="159">
        <v>170</v>
      </c>
      <c r="H3662" s="292">
        <f>(F3662*G3662)/1000</f>
        <v>6.8</v>
      </c>
      <c r="I3662" s="159">
        <v>40</v>
      </c>
      <c r="J3662" s="159">
        <v>170</v>
      </c>
      <c r="K3662" s="292">
        <f>(I3662*J3662)/1000</f>
        <v>6.8</v>
      </c>
      <c r="L3662" s="293">
        <v>40</v>
      </c>
      <c r="M3662" s="293">
        <v>170</v>
      </c>
      <c r="N3662" s="292">
        <f>(L3662*M3662)/1000</f>
        <v>6.8</v>
      </c>
      <c r="O3662" s="288">
        <f>SUM(E3662,H3662,K3662,N3662)</f>
        <v>27.2</v>
      </c>
    </row>
    <row r="3663" spans="1:15" ht="12.75">
      <c r="A3663" s="290"/>
      <c r="B3663" s="291"/>
      <c r="C3663" s="159"/>
      <c r="D3663" s="159"/>
      <c r="E3663" s="281"/>
      <c r="F3663" s="159"/>
      <c r="G3663" s="159"/>
      <c r="H3663" s="281"/>
      <c r="I3663" s="159"/>
      <c r="J3663" s="159"/>
      <c r="K3663" s="281"/>
      <c r="L3663" s="293"/>
      <c r="M3663" s="293"/>
      <c r="N3663" s="281"/>
      <c r="O3663" s="288"/>
    </row>
    <row r="3664" spans="1:15" ht="12.75">
      <c r="A3664" s="279" t="s">
        <v>546</v>
      </c>
      <c r="B3664" s="291" t="s">
        <v>58</v>
      </c>
      <c r="C3664" s="158">
        <v>6</v>
      </c>
      <c r="D3664" s="158">
        <v>34</v>
      </c>
      <c r="E3664" s="292">
        <f aca="true" t="shared" si="484" ref="E3664:E3672">(C3664*D3664)/1000</f>
        <v>0.204</v>
      </c>
      <c r="F3664" s="158">
        <v>6</v>
      </c>
      <c r="G3664" s="158">
        <v>30</v>
      </c>
      <c r="H3664" s="292">
        <f aca="true" t="shared" si="485" ref="H3664:H3672">(F3664*G3664)/1000</f>
        <v>0.18</v>
      </c>
      <c r="I3664" s="158">
        <v>6</v>
      </c>
      <c r="J3664" s="158">
        <v>20</v>
      </c>
      <c r="K3664" s="292">
        <f aca="true" t="shared" si="486" ref="K3664:K3672">(I3664*J3664)/1000</f>
        <v>0.12</v>
      </c>
      <c r="L3664" s="158">
        <v>6</v>
      </c>
      <c r="M3664" s="158">
        <v>25</v>
      </c>
      <c r="N3664" s="292">
        <f aca="true" t="shared" si="487" ref="N3664:N3672">(L3664*M3664)/1000</f>
        <v>0.15</v>
      </c>
      <c r="O3664" s="288">
        <f>SUM(C3664:N3664)</f>
        <v>133.65400000000002</v>
      </c>
    </row>
    <row r="3665" spans="1:15" ht="12.75">
      <c r="A3665" s="279" t="s">
        <v>547</v>
      </c>
      <c r="B3665" s="291" t="s">
        <v>58</v>
      </c>
      <c r="C3665" s="158">
        <v>12</v>
      </c>
      <c r="D3665" s="158">
        <v>40</v>
      </c>
      <c r="E3665" s="292">
        <f>(C3665*D3665)/1000</f>
        <v>0.48</v>
      </c>
      <c r="F3665" s="158">
        <v>12</v>
      </c>
      <c r="G3665" s="158">
        <v>30</v>
      </c>
      <c r="H3665" s="292">
        <f t="shared" si="485"/>
        <v>0.36</v>
      </c>
      <c r="I3665" s="158">
        <v>12</v>
      </c>
      <c r="J3665" s="158">
        <v>25</v>
      </c>
      <c r="K3665" s="292">
        <f t="shared" si="486"/>
        <v>0.3</v>
      </c>
      <c r="L3665" s="158">
        <v>12</v>
      </c>
      <c r="M3665" s="158">
        <v>27</v>
      </c>
      <c r="N3665" s="292">
        <f t="shared" si="487"/>
        <v>0.324</v>
      </c>
      <c r="O3665" s="288">
        <f aca="true" t="shared" si="488" ref="O3665:O3672">SUM(E3665,H3665,K3665,N3665)</f>
        <v>1.464</v>
      </c>
    </row>
    <row r="3666" spans="1:15" ht="12.75">
      <c r="A3666" s="279" t="s">
        <v>548</v>
      </c>
      <c r="B3666" s="291" t="s">
        <v>58</v>
      </c>
      <c r="C3666" s="158">
        <v>15</v>
      </c>
      <c r="D3666" s="158">
        <v>20</v>
      </c>
      <c r="E3666" s="292">
        <f t="shared" si="484"/>
        <v>0.3</v>
      </c>
      <c r="F3666" s="158">
        <v>15</v>
      </c>
      <c r="G3666" s="158">
        <v>20</v>
      </c>
      <c r="H3666" s="292">
        <f t="shared" si="485"/>
        <v>0.3</v>
      </c>
      <c r="I3666" s="158">
        <v>15</v>
      </c>
      <c r="J3666" s="158">
        <v>20</v>
      </c>
      <c r="K3666" s="292">
        <f t="shared" si="486"/>
        <v>0.3</v>
      </c>
      <c r="L3666" s="158">
        <v>15</v>
      </c>
      <c r="M3666" s="158">
        <v>20</v>
      </c>
      <c r="N3666" s="292">
        <f t="shared" si="487"/>
        <v>0.3</v>
      </c>
      <c r="O3666" s="288">
        <f t="shared" si="488"/>
        <v>1.2</v>
      </c>
    </row>
    <row r="3667" spans="1:15" ht="12.75">
      <c r="A3667" s="279" t="s">
        <v>549</v>
      </c>
      <c r="B3667" s="291" t="s">
        <v>58</v>
      </c>
      <c r="C3667" s="158">
        <v>25</v>
      </c>
      <c r="D3667" s="158">
        <v>30</v>
      </c>
      <c r="E3667" s="292">
        <f t="shared" si="484"/>
        <v>0.75</v>
      </c>
      <c r="F3667" s="158">
        <v>25</v>
      </c>
      <c r="G3667" s="158">
        <v>30</v>
      </c>
      <c r="H3667" s="292">
        <f t="shared" si="485"/>
        <v>0.75</v>
      </c>
      <c r="I3667" s="158">
        <v>25</v>
      </c>
      <c r="J3667" s="158">
        <v>15</v>
      </c>
      <c r="K3667" s="292">
        <f t="shared" si="486"/>
        <v>0.375</v>
      </c>
      <c r="L3667" s="158">
        <v>25</v>
      </c>
      <c r="M3667" s="158">
        <v>25</v>
      </c>
      <c r="N3667" s="292">
        <f t="shared" si="487"/>
        <v>0.625</v>
      </c>
      <c r="O3667" s="288">
        <f t="shared" si="488"/>
        <v>2.5</v>
      </c>
    </row>
    <row r="3668" spans="1:15" ht="12.75">
      <c r="A3668" s="279" t="s">
        <v>550</v>
      </c>
      <c r="B3668" s="291" t="s">
        <v>58</v>
      </c>
      <c r="C3668" s="158">
        <v>70</v>
      </c>
      <c r="D3668" s="158">
        <v>25</v>
      </c>
      <c r="E3668" s="292">
        <f t="shared" si="484"/>
        <v>1.75</v>
      </c>
      <c r="F3668" s="158">
        <v>70</v>
      </c>
      <c r="G3668" s="158">
        <v>25</v>
      </c>
      <c r="H3668" s="292">
        <f t="shared" si="485"/>
        <v>1.75</v>
      </c>
      <c r="I3668" s="158">
        <v>70</v>
      </c>
      <c r="J3668" s="158">
        <v>25</v>
      </c>
      <c r="K3668" s="292">
        <f t="shared" si="486"/>
        <v>1.75</v>
      </c>
      <c r="L3668" s="158">
        <v>70</v>
      </c>
      <c r="M3668" s="158">
        <v>25</v>
      </c>
      <c r="N3668" s="292">
        <f t="shared" si="487"/>
        <v>1.75</v>
      </c>
      <c r="O3668" s="288">
        <f t="shared" si="488"/>
        <v>7</v>
      </c>
    </row>
    <row r="3669" spans="1:15" ht="12.75">
      <c r="A3669" s="279" t="s">
        <v>551</v>
      </c>
      <c r="B3669" s="291" t="s">
        <v>58</v>
      </c>
      <c r="C3669" s="158"/>
      <c r="D3669" s="158"/>
      <c r="E3669" s="292">
        <f t="shared" si="484"/>
        <v>0</v>
      </c>
      <c r="F3669" s="158"/>
      <c r="G3669" s="158"/>
      <c r="H3669" s="292">
        <f t="shared" si="485"/>
        <v>0</v>
      </c>
      <c r="I3669" s="158">
        <v>3</v>
      </c>
      <c r="J3669" s="158">
        <v>50</v>
      </c>
      <c r="K3669" s="292">
        <f t="shared" si="486"/>
        <v>0.15</v>
      </c>
      <c r="L3669" s="158"/>
      <c r="M3669" s="158"/>
      <c r="N3669" s="292">
        <f t="shared" si="487"/>
        <v>0</v>
      </c>
      <c r="O3669" s="288">
        <f t="shared" si="488"/>
        <v>0.15</v>
      </c>
    </row>
    <row r="3670" spans="1:15" ht="12.75">
      <c r="A3670" s="279" t="s">
        <v>552</v>
      </c>
      <c r="B3670" s="291" t="s">
        <v>58</v>
      </c>
      <c r="C3670" s="158"/>
      <c r="D3670" s="158"/>
      <c r="E3670" s="292">
        <f t="shared" si="484"/>
        <v>0</v>
      </c>
      <c r="F3670" s="158"/>
      <c r="G3670" s="158"/>
      <c r="H3670" s="292">
        <f t="shared" si="485"/>
        <v>0</v>
      </c>
      <c r="I3670" s="158">
        <v>3</v>
      </c>
      <c r="J3670" s="158">
        <v>50</v>
      </c>
      <c r="K3670" s="292">
        <f t="shared" si="486"/>
        <v>0.15</v>
      </c>
      <c r="L3670" s="158"/>
      <c r="M3670" s="158"/>
      <c r="N3670" s="292">
        <f t="shared" si="487"/>
        <v>0</v>
      </c>
      <c r="O3670" s="288">
        <f t="shared" si="488"/>
        <v>0.15</v>
      </c>
    </row>
    <row r="3671" spans="1:15" ht="12.75">
      <c r="A3671" s="279" t="s">
        <v>693</v>
      </c>
      <c r="B3671" s="291" t="s">
        <v>58</v>
      </c>
      <c r="C3671" s="158"/>
      <c r="D3671" s="158"/>
      <c r="E3671" s="292">
        <f t="shared" si="484"/>
        <v>0</v>
      </c>
      <c r="F3671" s="158"/>
      <c r="G3671" s="158"/>
      <c r="H3671" s="292">
        <f t="shared" si="485"/>
        <v>0</v>
      </c>
      <c r="I3671" s="158"/>
      <c r="J3671" s="158"/>
      <c r="K3671" s="292">
        <f t="shared" si="486"/>
        <v>0</v>
      </c>
      <c r="L3671" s="158"/>
      <c r="M3671" s="158"/>
      <c r="N3671" s="292">
        <f t="shared" si="487"/>
        <v>0</v>
      </c>
      <c r="O3671" s="288">
        <f t="shared" si="488"/>
        <v>0</v>
      </c>
    </row>
    <row r="3672" spans="1:15" ht="12.75">
      <c r="A3672" s="279" t="s">
        <v>694</v>
      </c>
      <c r="B3672" s="291" t="s">
        <v>58</v>
      </c>
      <c r="C3672" s="158"/>
      <c r="D3672" s="158"/>
      <c r="E3672" s="292">
        <f t="shared" si="484"/>
        <v>0</v>
      </c>
      <c r="F3672" s="158"/>
      <c r="G3672" s="158"/>
      <c r="H3672" s="292">
        <f t="shared" si="485"/>
        <v>0</v>
      </c>
      <c r="I3672" s="158"/>
      <c r="J3672" s="158"/>
      <c r="K3672" s="292">
        <f t="shared" si="486"/>
        <v>0</v>
      </c>
      <c r="L3672" s="158"/>
      <c r="M3672" s="158"/>
      <c r="N3672" s="292">
        <f t="shared" si="487"/>
        <v>0</v>
      </c>
      <c r="O3672" s="288">
        <f t="shared" si="488"/>
        <v>0</v>
      </c>
    </row>
    <row r="3673" spans="1:15" ht="12.75">
      <c r="A3673" s="279"/>
      <c r="B3673" s="291"/>
      <c r="C3673" s="16"/>
      <c r="D3673" s="16"/>
      <c r="E3673" s="281"/>
      <c r="F3673" s="16"/>
      <c r="G3673" s="16"/>
      <c r="H3673" s="281"/>
      <c r="I3673" s="16"/>
      <c r="J3673" s="16"/>
      <c r="K3673" s="281"/>
      <c r="L3673" s="16"/>
      <c r="M3673" s="16"/>
      <c r="N3673" s="292"/>
      <c r="O3673" s="288"/>
    </row>
    <row r="3674" spans="1:15" ht="12.75">
      <c r="A3674" s="285" t="s">
        <v>553</v>
      </c>
      <c r="B3674" s="157"/>
      <c r="C3674" s="157"/>
      <c r="D3674" s="157"/>
      <c r="E3674" s="286">
        <f>SUM(E3664:E3672)</f>
        <v>3.484</v>
      </c>
      <c r="F3674" s="157"/>
      <c r="G3674" s="157"/>
      <c r="H3674" s="286">
        <f>SUM(H3664:H3672)</f>
        <v>3.34</v>
      </c>
      <c r="I3674" s="157"/>
      <c r="J3674" s="157"/>
      <c r="K3674" s="286">
        <f>SUM(K3664:K3672)</f>
        <v>3.1449999999999996</v>
      </c>
      <c r="L3674" s="157"/>
      <c r="M3674" s="157"/>
      <c r="N3674" s="286">
        <f>SUM(N3664:N3672)</f>
        <v>3.149</v>
      </c>
      <c r="O3674" s="288">
        <f>SUM(E3674,H3674,K3674,N3674)</f>
        <v>13.117999999999999</v>
      </c>
    </row>
    <row r="3675" spans="1:15" ht="12.75">
      <c r="A3675" s="285"/>
      <c r="B3675" s="157"/>
      <c r="C3675" s="157"/>
      <c r="D3675" s="157"/>
      <c r="E3675" s="285"/>
      <c r="F3675" s="157"/>
      <c r="G3675" s="157"/>
      <c r="H3675" s="285"/>
      <c r="I3675" s="157"/>
      <c r="J3675" s="157"/>
      <c r="K3675" s="285"/>
      <c r="L3675" s="157"/>
      <c r="M3675" s="157"/>
      <c r="N3675" s="285"/>
      <c r="O3675" s="294"/>
    </row>
    <row r="3676" spans="1:15" ht="12.75">
      <c r="A3676" s="296" t="s">
        <v>59</v>
      </c>
      <c r="B3676" s="167" t="s">
        <v>169</v>
      </c>
      <c r="C3676" s="297">
        <v>180</v>
      </c>
      <c r="D3676" s="297">
        <v>40</v>
      </c>
      <c r="E3676" s="292">
        <f>(C3676*D3676)/1000</f>
        <v>7.2</v>
      </c>
      <c r="F3676" s="297">
        <v>210</v>
      </c>
      <c r="G3676" s="297">
        <v>40</v>
      </c>
      <c r="H3676" s="292">
        <f>(F3676*G3676)/1000</f>
        <v>8.4</v>
      </c>
      <c r="I3676" s="297">
        <v>210</v>
      </c>
      <c r="J3676" s="297">
        <v>40</v>
      </c>
      <c r="K3676" s="292">
        <f>(I3676*J3676)/1000</f>
        <v>8.4</v>
      </c>
      <c r="L3676" s="298">
        <v>180</v>
      </c>
      <c r="M3676" s="299">
        <v>40</v>
      </c>
      <c r="N3676" s="292">
        <f>(L3676*M3676)/1000</f>
        <v>7.2</v>
      </c>
      <c r="O3676" s="288">
        <f>SUM(E3676,H3676,K3676,N3676)</f>
        <v>31.2</v>
      </c>
    </row>
    <row r="3677" spans="1:15" ht="12.75">
      <c r="A3677" s="296"/>
      <c r="B3677" s="167"/>
      <c r="C3677" s="52"/>
      <c r="D3677" s="52"/>
      <c r="E3677" s="281"/>
      <c r="F3677" s="52"/>
      <c r="G3677" s="52"/>
      <c r="H3677" s="281"/>
      <c r="I3677" s="52"/>
      <c r="J3677" s="52"/>
      <c r="K3677" s="281"/>
      <c r="L3677" s="155"/>
      <c r="M3677" s="155"/>
      <c r="N3677" s="300"/>
      <c r="O3677" s="301"/>
    </row>
    <row r="3678" spans="1:15" ht="21">
      <c r="A3678" s="167" t="s">
        <v>60</v>
      </c>
      <c r="B3678" s="167"/>
      <c r="C3678" s="52"/>
      <c r="D3678" s="52"/>
      <c r="E3678" s="302">
        <v>1</v>
      </c>
      <c r="F3678" s="303"/>
      <c r="G3678" s="303"/>
      <c r="H3678" s="302"/>
      <c r="I3678" s="303"/>
      <c r="J3678" s="303"/>
      <c r="K3678" s="302"/>
      <c r="L3678" s="304"/>
      <c r="M3678" s="304"/>
      <c r="N3678" s="304">
        <v>1</v>
      </c>
      <c r="O3678" s="305">
        <f>SUM(E3678,H3678,K3678,N3678)</f>
        <v>2</v>
      </c>
    </row>
    <row r="3679" spans="1:15" ht="12.75">
      <c r="A3679" s="362" t="s">
        <v>61</v>
      </c>
      <c r="B3679" s="363"/>
      <c r="C3679" s="363"/>
      <c r="D3679" s="364"/>
      <c r="E3679" s="158"/>
      <c r="F3679" s="158"/>
      <c r="G3679" s="158"/>
      <c r="H3679" s="158"/>
      <c r="I3679" s="158"/>
      <c r="J3679" s="158"/>
      <c r="K3679" s="158"/>
      <c r="L3679" s="158"/>
      <c r="M3679" s="158"/>
      <c r="N3679" s="158"/>
      <c r="O3679" s="158"/>
    </row>
    <row r="3680" spans="1:15" ht="22.5">
      <c r="A3680" s="52" t="s">
        <v>62</v>
      </c>
      <c r="B3680" s="167" t="s">
        <v>63</v>
      </c>
      <c r="C3680" s="297">
        <v>10.1</v>
      </c>
      <c r="D3680" s="297">
        <v>4.38</v>
      </c>
      <c r="E3680" s="302">
        <f>C3680*D3680</f>
        <v>44.238</v>
      </c>
      <c r="F3680" s="297">
        <v>6.73</v>
      </c>
      <c r="G3680" s="297">
        <v>4.38</v>
      </c>
      <c r="H3680" s="302">
        <f>F3680*G3680</f>
        <v>29.4774</v>
      </c>
      <c r="I3680" s="297">
        <v>4.06</v>
      </c>
      <c r="J3680" s="297">
        <v>4.39</v>
      </c>
      <c r="K3680" s="302">
        <f>I3680*J3680</f>
        <v>17.823399999999996</v>
      </c>
      <c r="L3680" s="307">
        <v>12.77</v>
      </c>
      <c r="M3680" s="303">
        <v>4.37</v>
      </c>
      <c r="N3680" s="302">
        <f>L3680*M3680</f>
        <v>55.804899999999996</v>
      </c>
      <c r="O3680" s="308">
        <f>E3680+H3680+K3680+N3680</f>
        <v>147.34369999999998</v>
      </c>
    </row>
    <row r="3681" spans="1:15" ht="22.5">
      <c r="A3681" s="52" t="s">
        <v>64</v>
      </c>
      <c r="B3681" s="167" t="s">
        <v>65</v>
      </c>
      <c r="C3681" s="297"/>
      <c r="D3681" s="297">
        <v>2.222</v>
      </c>
      <c r="E3681" s="302">
        <f>C3681*D3681</f>
        <v>0</v>
      </c>
      <c r="F3681" s="297"/>
      <c r="G3681" s="297">
        <v>2.222</v>
      </c>
      <c r="H3681" s="302">
        <f>F3681*G3681</f>
        <v>0</v>
      </c>
      <c r="I3681" s="297"/>
      <c r="J3681" s="297"/>
      <c r="K3681" s="302">
        <f>I3681*J3681</f>
        <v>0</v>
      </c>
      <c r="L3681" s="307"/>
      <c r="M3681" s="303">
        <v>2.222</v>
      </c>
      <c r="N3681" s="302">
        <f>L3681*M3681</f>
        <v>0</v>
      </c>
      <c r="O3681" s="308">
        <f>E3681+H3681+K3681+N3681</f>
        <v>0</v>
      </c>
    </row>
    <row r="3682" spans="1:15" ht="45">
      <c r="A3682" s="52" t="s">
        <v>66</v>
      </c>
      <c r="B3682" s="167" t="s">
        <v>65</v>
      </c>
      <c r="C3682" s="297"/>
      <c r="D3682" s="297">
        <v>2.22</v>
      </c>
      <c r="E3682" s="302">
        <f>C3682*D3682</f>
        <v>0</v>
      </c>
      <c r="F3682" s="297"/>
      <c r="G3682" s="297">
        <v>2.22</v>
      </c>
      <c r="H3682" s="302">
        <f>F3682*G3682</f>
        <v>0</v>
      </c>
      <c r="I3682" s="297"/>
      <c r="J3682" s="297">
        <v>2.22</v>
      </c>
      <c r="K3682" s="302">
        <f>I3682*J3682</f>
        <v>0</v>
      </c>
      <c r="L3682" s="307"/>
      <c r="M3682" s="303">
        <v>2.22</v>
      </c>
      <c r="N3682" s="302">
        <f>L3682*M3682</f>
        <v>0</v>
      </c>
      <c r="O3682" s="308">
        <f>E3682+H3682+K3682+N3682</f>
        <v>0</v>
      </c>
    </row>
    <row r="3683" spans="1:15" ht="22.5">
      <c r="A3683" s="52" t="s">
        <v>67</v>
      </c>
      <c r="B3683" s="167" t="s">
        <v>32</v>
      </c>
      <c r="C3683" s="297">
        <v>127.25</v>
      </c>
      <c r="D3683" s="297">
        <v>0.03</v>
      </c>
      <c r="E3683" s="302">
        <f>C3683*D3683</f>
        <v>3.8175</v>
      </c>
      <c r="F3683" s="297">
        <v>127.25</v>
      </c>
      <c r="G3683" s="297">
        <v>0.03</v>
      </c>
      <c r="H3683" s="302">
        <f>F3683*G3683</f>
        <v>3.8175</v>
      </c>
      <c r="I3683" s="297">
        <v>127.25</v>
      </c>
      <c r="J3683" s="297">
        <v>0.03</v>
      </c>
      <c r="K3683" s="302">
        <f>I3683*J3683</f>
        <v>3.8175</v>
      </c>
      <c r="L3683" s="297">
        <v>127.25</v>
      </c>
      <c r="M3683" s="297">
        <v>0.029</v>
      </c>
      <c r="N3683" s="302">
        <f>L3683*M3683</f>
        <v>3.6902500000000003</v>
      </c>
      <c r="O3683" s="308">
        <f>E3683+H3683+K3683+N3683</f>
        <v>15.142750000000001</v>
      </c>
    </row>
    <row r="3684" spans="1:15" ht="22.5">
      <c r="A3684" s="52" t="s">
        <v>68</v>
      </c>
      <c r="B3684" s="167" t="s">
        <v>32</v>
      </c>
      <c r="C3684" s="297"/>
      <c r="D3684" s="297">
        <v>0.0175</v>
      </c>
      <c r="E3684" s="302">
        <f>C3684*D3684</f>
        <v>0</v>
      </c>
      <c r="F3684" s="297"/>
      <c r="G3684" s="297">
        <v>0.0173</v>
      </c>
      <c r="H3684" s="302">
        <f>F3684*G3684</f>
        <v>0</v>
      </c>
      <c r="I3684" s="297"/>
      <c r="J3684" s="297">
        <v>0.0172</v>
      </c>
      <c r="K3684" s="302">
        <f>I3684*J3684</f>
        <v>0</v>
      </c>
      <c r="L3684" s="303"/>
      <c r="M3684" s="303">
        <v>0.017</v>
      </c>
      <c r="N3684" s="302">
        <f>L3684*M3684</f>
        <v>0</v>
      </c>
      <c r="O3684" s="308">
        <f>E3684+H3684+K3684+N3684</f>
        <v>0</v>
      </c>
    </row>
    <row r="3685" spans="1:15" ht="52.5">
      <c r="A3685" s="291" t="s">
        <v>69</v>
      </c>
      <c r="B3685" s="309" t="s">
        <v>1</v>
      </c>
      <c r="C3685" s="157"/>
      <c r="D3685" s="157"/>
      <c r="E3685" s="286">
        <f>E3680+E3681+E3682+E3683+E3684</f>
        <v>48.0555</v>
      </c>
      <c r="F3685" s="286"/>
      <c r="G3685" s="286"/>
      <c r="H3685" s="286">
        <f>H3680+H3681+H3682+H3683+H3684</f>
        <v>33.2949</v>
      </c>
      <c r="I3685" s="286"/>
      <c r="J3685" s="286"/>
      <c r="K3685" s="286">
        <f>K3680+K3681+K3682+K3683+K3684</f>
        <v>21.640899999999995</v>
      </c>
      <c r="L3685" s="286"/>
      <c r="M3685" s="286"/>
      <c r="N3685" s="286">
        <f>N3680+N3681+N3682+N3683+N3684</f>
        <v>59.495149999999995</v>
      </c>
      <c r="O3685" s="286">
        <f>O3680+O3681+O3682+O3683+O3684</f>
        <v>162.48645</v>
      </c>
    </row>
    <row r="3686" spans="1:15" ht="12.75">
      <c r="A3686" s="352" t="s">
        <v>554</v>
      </c>
      <c r="B3686" s="365"/>
      <c r="C3686" s="365"/>
      <c r="D3686" s="365"/>
      <c r="E3686" s="365"/>
      <c r="F3686" s="365"/>
      <c r="G3686" s="365"/>
      <c r="H3686" s="365"/>
      <c r="I3686" s="365"/>
      <c r="J3686" s="365"/>
      <c r="K3686" s="365"/>
      <c r="L3686" s="365"/>
      <c r="M3686" s="365"/>
      <c r="N3686" s="365"/>
      <c r="O3686" s="366"/>
    </row>
    <row r="3687" spans="1:15" ht="12.75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</row>
    <row r="3688" spans="1:15" ht="12.75">
      <c r="A3688" s="167" t="s">
        <v>70</v>
      </c>
      <c r="B3688" s="167" t="s">
        <v>32</v>
      </c>
      <c r="C3688" s="297">
        <v>9.41</v>
      </c>
      <c r="D3688" s="297">
        <v>1.23</v>
      </c>
      <c r="E3688" s="302">
        <f>C3688*D3688</f>
        <v>11.5743</v>
      </c>
      <c r="F3688" s="297">
        <v>1.881</v>
      </c>
      <c r="G3688" s="297">
        <v>1.23</v>
      </c>
      <c r="H3688" s="302">
        <f>F3688*G3688</f>
        <v>2.31363</v>
      </c>
      <c r="I3688" s="297"/>
      <c r="J3688" s="297"/>
      <c r="K3688" s="302">
        <f>I3688*J3688</f>
        <v>0</v>
      </c>
      <c r="L3688" s="307">
        <v>7.5</v>
      </c>
      <c r="M3688" s="303">
        <v>1.24</v>
      </c>
      <c r="N3688" s="302">
        <f>L3688*M3688</f>
        <v>9.3</v>
      </c>
      <c r="O3688" s="308">
        <f>E3688+H3688+K3688+N3688</f>
        <v>23.18793</v>
      </c>
    </row>
    <row r="3689" spans="1:15" ht="12.75">
      <c r="A3689" s="167" t="s">
        <v>71</v>
      </c>
      <c r="B3689" s="167" t="s">
        <v>141</v>
      </c>
      <c r="C3689" s="297">
        <v>59.3</v>
      </c>
      <c r="D3689" s="297">
        <v>4</v>
      </c>
      <c r="E3689" s="302">
        <f>C3689*D3689</f>
        <v>237.2</v>
      </c>
      <c r="F3689" s="297">
        <v>8.46</v>
      </c>
      <c r="G3689" s="297">
        <v>4</v>
      </c>
      <c r="H3689" s="302">
        <f>F3689*G3689</f>
        <v>33.84</v>
      </c>
      <c r="I3689" s="297"/>
      <c r="J3689" s="297"/>
      <c r="K3689" s="302">
        <f>I3689*J3689</f>
        <v>0</v>
      </c>
      <c r="L3689" s="307">
        <v>56.4</v>
      </c>
      <c r="M3689" s="303">
        <v>3.82</v>
      </c>
      <c r="N3689" s="302">
        <f>L3689*M3689</f>
        <v>215.44799999999998</v>
      </c>
      <c r="O3689" s="308">
        <f>E3689+H3689+K3689+N3689</f>
        <v>486.48799999999994</v>
      </c>
    </row>
    <row r="3690" spans="1:15" ht="21">
      <c r="A3690" s="167" t="s">
        <v>619</v>
      </c>
      <c r="B3690" s="167"/>
      <c r="C3690" s="297"/>
      <c r="D3690" s="297"/>
      <c r="E3690" s="302">
        <f>SUM(E3688:E3689)</f>
        <v>248.77429999999998</v>
      </c>
      <c r="F3690" s="297"/>
      <c r="G3690" s="297"/>
      <c r="H3690" s="302">
        <f>SUM(H3688:H3689)</f>
        <v>36.15363000000001</v>
      </c>
      <c r="I3690" s="297"/>
      <c r="J3690" s="297"/>
      <c r="K3690" s="302">
        <f>SUM(K3688:K3689)</f>
        <v>0</v>
      </c>
      <c r="L3690" s="307"/>
      <c r="M3690" s="307"/>
      <c r="N3690" s="302">
        <f>SUM(N3688:N3689)</f>
        <v>224.748</v>
      </c>
      <c r="O3690" s="308">
        <f>SUM(O3688:O3689)</f>
        <v>509.67592999999994</v>
      </c>
    </row>
    <row r="3691" spans="1:15" ht="12.75">
      <c r="A3691" s="167"/>
      <c r="B3691" s="167"/>
      <c r="C3691" s="167"/>
      <c r="D3691" s="167"/>
      <c r="E3691" s="310"/>
      <c r="F3691" s="167"/>
      <c r="G3691" s="167"/>
      <c r="H3691" s="167"/>
      <c r="I3691" s="167"/>
      <c r="J3691" s="167"/>
      <c r="K3691" s="310"/>
      <c r="L3691" s="310"/>
      <c r="M3691" s="310"/>
      <c r="N3691" s="310"/>
      <c r="O3691" s="311"/>
    </row>
    <row r="3692" spans="1:15" ht="12.75">
      <c r="A3692" s="167" t="s">
        <v>650</v>
      </c>
      <c r="B3692" s="167" t="s">
        <v>561</v>
      </c>
      <c r="C3692" s="52"/>
      <c r="D3692" s="52"/>
      <c r="E3692" s="302">
        <v>20</v>
      </c>
      <c r="F3692" s="160"/>
      <c r="G3692" s="160"/>
      <c r="H3692" s="168">
        <v>20</v>
      </c>
      <c r="I3692" s="160"/>
      <c r="J3692" s="160"/>
      <c r="K3692" s="168">
        <v>15</v>
      </c>
      <c r="L3692" s="160"/>
      <c r="M3692" s="160"/>
      <c r="N3692" s="168">
        <v>15</v>
      </c>
      <c r="O3692" s="308">
        <f>E3692+H3692+K3692+N3692</f>
        <v>70</v>
      </c>
    </row>
    <row r="3693" spans="1:15" ht="12.75">
      <c r="A3693" s="167"/>
      <c r="B3693" s="167"/>
      <c r="C3693" s="52"/>
      <c r="D3693" s="52"/>
      <c r="E3693" s="302"/>
      <c r="F3693" s="52"/>
      <c r="G3693" s="52"/>
      <c r="H3693" s="52"/>
      <c r="I3693" s="52"/>
      <c r="J3693" s="52"/>
      <c r="K3693" s="52"/>
      <c r="L3693" s="52"/>
      <c r="M3693" s="52"/>
      <c r="N3693" s="52"/>
      <c r="O3693" s="316"/>
    </row>
    <row r="3694" spans="1:15" ht="21">
      <c r="A3694" s="167" t="s">
        <v>562</v>
      </c>
      <c r="B3694" s="167"/>
      <c r="C3694" s="167"/>
      <c r="D3694" s="167"/>
      <c r="E3694" s="310"/>
      <c r="F3694" s="167"/>
      <c r="G3694" s="167"/>
      <c r="H3694" s="310"/>
      <c r="I3694" s="167"/>
      <c r="J3694" s="167"/>
      <c r="K3694" s="310"/>
      <c r="L3694" s="310"/>
      <c r="M3694" s="310"/>
      <c r="N3694" s="310"/>
      <c r="O3694" s="157"/>
    </row>
    <row r="3695" spans="1:15" ht="12.75">
      <c r="A3695" s="52" t="s">
        <v>563</v>
      </c>
      <c r="B3695" s="167" t="s">
        <v>333</v>
      </c>
      <c r="C3695" s="297"/>
      <c r="D3695" s="297"/>
      <c r="E3695" s="292">
        <f aca="true" t="shared" si="489" ref="E3695:E3700">(C3695*D3695)/1000</f>
        <v>0</v>
      </c>
      <c r="F3695" s="297">
        <v>200</v>
      </c>
      <c r="G3695" s="297">
        <v>80</v>
      </c>
      <c r="H3695" s="292">
        <f aca="true" t="shared" si="490" ref="H3695:H3700">(F3695*G3695)/1000</f>
        <v>16</v>
      </c>
      <c r="I3695" s="297">
        <v>10</v>
      </c>
      <c r="J3695" s="297">
        <v>80</v>
      </c>
      <c r="K3695" s="292">
        <f aca="true" t="shared" si="491" ref="K3695:K3700">(I3695*J3695)/1000</f>
        <v>0.8</v>
      </c>
      <c r="L3695" s="298"/>
      <c r="M3695" s="298"/>
      <c r="N3695" s="292">
        <f aca="true" t="shared" si="492" ref="N3695:N3700">(L3695*M3695)/1000</f>
        <v>0</v>
      </c>
      <c r="O3695" s="308">
        <f aca="true" t="shared" si="493" ref="O3695:O3701">E3695+H3695+K3695+N3695</f>
        <v>16.8</v>
      </c>
    </row>
    <row r="3696" spans="1:15" ht="12.75">
      <c r="A3696" s="52" t="s">
        <v>565</v>
      </c>
      <c r="B3696" s="167" t="s">
        <v>333</v>
      </c>
      <c r="C3696" s="297"/>
      <c r="D3696" s="297"/>
      <c r="E3696" s="292">
        <f t="shared" si="489"/>
        <v>0</v>
      </c>
      <c r="F3696" s="297">
        <v>3</v>
      </c>
      <c r="G3696" s="297">
        <v>100</v>
      </c>
      <c r="H3696" s="292">
        <f t="shared" si="490"/>
        <v>0.3</v>
      </c>
      <c r="I3696" s="297">
        <v>3</v>
      </c>
      <c r="J3696" s="297">
        <v>100</v>
      </c>
      <c r="K3696" s="292">
        <f t="shared" si="491"/>
        <v>0.3</v>
      </c>
      <c r="L3696" s="298"/>
      <c r="M3696" s="298"/>
      <c r="N3696" s="292">
        <f t="shared" si="492"/>
        <v>0</v>
      </c>
      <c r="O3696" s="308">
        <f t="shared" si="493"/>
        <v>0.6</v>
      </c>
    </row>
    <row r="3697" spans="1:15" ht="12.75">
      <c r="A3697" s="52" t="s">
        <v>566</v>
      </c>
      <c r="B3697" s="167" t="s">
        <v>365</v>
      </c>
      <c r="C3697" s="297"/>
      <c r="D3697" s="297"/>
      <c r="E3697" s="292">
        <f t="shared" si="489"/>
        <v>0</v>
      </c>
      <c r="F3697" s="297"/>
      <c r="G3697" s="297"/>
      <c r="H3697" s="292">
        <f t="shared" si="490"/>
        <v>0</v>
      </c>
      <c r="I3697" s="297"/>
      <c r="J3697" s="297"/>
      <c r="K3697" s="292">
        <f t="shared" si="491"/>
        <v>0</v>
      </c>
      <c r="L3697" s="298"/>
      <c r="M3697" s="298"/>
      <c r="N3697" s="292">
        <f t="shared" si="492"/>
        <v>0</v>
      </c>
      <c r="O3697" s="308">
        <f t="shared" si="493"/>
        <v>0</v>
      </c>
    </row>
    <row r="3698" spans="1:15" ht="12.75">
      <c r="A3698" s="52" t="s">
        <v>567</v>
      </c>
      <c r="B3698" s="167" t="s">
        <v>333</v>
      </c>
      <c r="C3698" s="297"/>
      <c r="D3698" s="297"/>
      <c r="E3698" s="292">
        <f t="shared" si="489"/>
        <v>0</v>
      </c>
      <c r="F3698" s="297">
        <v>300</v>
      </c>
      <c r="G3698" s="297">
        <v>5</v>
      </c>
      <c r="H3698" s="292">
        <f t="shared" si="490"/>
        <v>1.5</v>
      </c>
      <c r="I3698" s="297"/>
      <c r="J3698" s="297"/>
      <c r="K3698" s="292">
        <f t="shared" si="491"/>
        <v>0</v>
      </c>
      <c r="L3698" s="298"/>
      <c r="M3698" s="298"/>
      <c r="N3698" s="292">
        <f t="shared" si="492"/>
        <v>0</v>
      </c>
      <c r="O3698" s="308">
        <f t="shared" si="493"/>
        <v>1.5</v>
      </c>
    </row>
    <row r="3699" spans="1:15" ht="22.5">
      <c r="A3699" s="52" t="s">
        <v>194</v>
      </c>
      <c r="B3699" s="167" t="s">
        <v>193</v>
      </c>
      <c r="C3699" s="297"/>
      <c r="D3699" s="297"/>
      <c r="E3699" s="292">
        <f t="shared" si="489"/>
        <v>0</v>
      </c>
      <c r="F3699" s="297">
        <v>20</v>
      </c>
      <c r="G3699" s="297">
        <v>500</v>
      </c>
      <c r="H3699" s="292">
        <f t="shared" si="490"/>
        <v>10</v>
      </c>
      <c r="I3699" s="297"/>
      <c r="J3699" s="297"/>
      <c r="K3699" s="292">
        <f t="shared" si="491"/>
        <v>0</v>
      </c>
      <c r="L3699" s="298"/>
      <c r="M3699" s="298"/>
      <c r="N3699" s="292">
        <f t="shared" si="492"/>
        <v>0</v>
      </c>
      <c r="O3699" s="308">
        <f t="shared" si="493"/>
        <v>10</v>
      </c>
    </row>
    <row r="3700" spans="1:15" ht="12.75">
      <c r="A3700" s="52" t="s">
        <v>192</v>
      </c>
      <c r="B3700" s="167" t="s">
        <v>193</v>
      </c>
      <c r="C3700" s="297"/>
      <c r="D3700" s="297"/>
      <c r="E3700" s="292">
        <f t="shared" si="489"/>
        <v>0</v>
      </c>
      <c r="F3700" s="297">
        <v>216</v>
      </c>
      <c r="G3700" s="297">
        <v>450</v>
      </c>
      <c r="H3700" s="292">
        <f t="shared" si="490"/>
        <v>97.2</v>
      </c>
      <c r="I3700" s="297"/>
      <c r="J3700" s="297"/>
      <c r="K3700" s="292">
        <f t="shared" si="491"/>
        <v>0</v>
      </c>
      <c r="L3700" s="298"/>
      <c r="M3700" s="298"/>
      <c r="N3700" s="292">
        <f t="shared" si="492"/>
        <v>0</v>
      </c>
      <c r="O3700" s="308">
        <f t="shared" si="493"/>
        <v>97.2</v>
      </c>
    </row>
    <row r="3701" spans="1:15" ht="33.75">
      <c r="A3701" s="143" t="s">
        <v>569</v>
      </c>
      <c r="B3701" s="167" t="s">
        <v>561</v>
      </c>
      <c r="C3701" s="167"/>
      <c r="D3701" s="167"/>
      <c r="E3701" s="312">
        <v>5</v>
      </c>
      <c r="F3701" s="313"/>
      <c r="G3701" s="313"/>
      <c r="H3701" s="312">
        <v>5</v>
      </c>
      <c r="I3701" s="313"/>
      <c r="J3701" s="313"/>
      <c r="K3701" s="312">
        <v>5</v>
      </c>
      <c r="L3701" s="312"/>
      <c r="M3701" s="312"/>
      <c r="N3701" s="312">
        <v>5</v>
      </c>
      <c r="O3701" s="308">
        <f t="shared" si="493"/>
        <v>20</v>
      </c>
    </row>
    <row r="3702" spans="1:15" ht="32.25">
      <c r="A3702" s="314" t="s">
        <v>78</v>
      </c>
      <c r="B3702" s="309" t="s">
        <v>1</v>
      </c>
      <c r="C3702" s="309"/>
      <c r="D3702" s="309"/>
      <c r="E3702" s="315">
        <f>SUM(E3695:E3701)</f>
        <v>5</v>
      </c>
      <c r="F3702" s="315"/>
      <c r="G3702" s="315"/>
      <c r="H3702" s="315">
        <f>SUM(H3695:H3701)</f>
        <v>130</v>
      </c>
      <c r="I3702" s="315"/>
      <c r="J3702" s="315"/>
      <c r="K3702" s="315">
        <f>SUM(K3695:K3701)</f>
        <v>6.1</v>
      </c>
      <c r="L3702" s="315"/>
      <c r="M3702" s="315"/>
      <c r="N3702" s="315">
        <f>SUM(N3695:N3701)</f>
        <v>5</v>
      </c>
      <c r="O3702" s="315">
        <f>SUM(O3695:O3701)</f>
        <v>146.10000000000002</v>
      </c>
    </row>
    <row r="3703" spans="1:15" ht="21">
      <c r="A3703" s="1" t="s">
        <v>79</v>
      </c>
      <c r="B3703" s="167"/>
      <c r="C3703" s="158"/>
      <c r="D3703" s="158"/>
      <c r="E3703" s="158"/>
      <c r="F3703" s="158"/>
      <c r="G3703" s="158"/>
      <c r="H3703" s="158"/>
      <c r="I3703" s="158"/>
      <c r="J3703" s="158"/>
      <c r="K3703" s="158"/>
      <c r="L3703" s="158"/>
      <c r="M3703" s="158"/>
      <c r="N3703" s="158"/>
      <c r="O3703" s="157"/>
    </row>
    <row r="3704" spans="1:15" ht="12.75">
      <c r="A3704" s="1"/>
      <c r="B3704" s="167"/>
      <c r="C3704" s="158"/>
      <c r="D3704" s="158"/>
      <c r="E3704" s="158"/>
      <c r="F3704" s="158"/>
      <c r="G3704" s="158"/>
      <c r="H3704" s="158"/>
      <c r="I3704" s="158"/>
      <c r="J3704" s="158"/>
      <c r="K3704" s="158"/>
      <c r="L3704" s="158"/>
      <c r="M3704" s="158"/>
      <c r="N3704" s="158"/>
      <c r="O3704" s="157"/>
    </row>
    <row r="3705" spans="1:15" ht="22.5">
      <c r="A3705" s="143" t="s">
        <v>628</v>
      </c>
      <c r="B3705" s="167" t="s">
        <v>561</v>
      </c>
      <c r="C3705" s="158"/>
      <c r="D3705" s="158"/>
      <c r="E3705" s="316">
        <v>25</v>
      </c>
      <c r="F3705" s="158"/>
      <c r="G3705" s="158"/>
      <c r="H3705" s="316"/>
      <c r="I3705" s="316"/>
      <c r="J3705" s="316"/>
      <c r="K3705" s="316"/>
      <c r="L3705" s="158"/>
      <c r="M3705" s="158"/>
      <c r="N3705" s="316"/>
      <c r="O3705" s="308">
        <f>E3705+H3705+K3705+N3705</f>
        <v>25</v>
      </c>
    </row>
    <row r="3706" spans="1:15" ht="12.75">
      <c r="A3706" s="52"/>
      <c r="B3706" s="52"/>
      <c r="C3706" s="52"/>
      <c r="D3706" s="52"/>
      <c r="E3706" s="52"/>
      <c r="F3706" s="52"/>
      <c r="G3706" s="52"/>
      <c r="H3706" s="52"/>
      <c r="I3706" s="52"/>
      <c r="J3706" s="52"/>
      <c r="K3706" s="319"/>
      <c r="L3706" s="319"/>
      <c r="M3706" s="319"/>
      <c r="N3706" s="335"/>
      <c r="O3706" s="308">
        <f>E3706+H3706+K3706+N3706</f>
        <v>0</v>
      </c>
    </row>
    <row r="3707" spans="1:15" ht="31.5">
      <c r="A3707" s="1" t="s">
        <v>176</v>
      </c>
      <c r="B3707" s="317" t="s">
        <v>1</v>
      </c>
      <c r="C3707" s="158"/>
      <c r="D3707" s="158"/>
      <c r="E3707" s="286">
        <f>SUM(E3705:E3706)</f>
        <v>25</v>
      </c>
      <c r="F3707" s="104"/>
      <c r="G3707" s="104"/>
      <c r="H3707" s="286">
        <f>SUM(H3705:H3706)</f>
        <v>0</v>
      </c>
      <c r="I3707" s="104"/>
      <c r="J3707" s="104"/>
      <c r="K3707" s="286">
        <f>SUM(K3705:K3706)</f>
        <v>0</v>
      </c>
      <c r="L3707" s="318"/>
      <c r="M3707" s="318"/>
      <c r="N3707" s="286">
        <f>SUM(N3705:N3706)</f>
        <v>0</v>
      </c>
      <c r="O3707" s="315">
        <f>SUM(O3705:O3706)</f>
        <v>25</v>
      </c>
    </row>
    <row r="3708" spans="1:15" ht="12.75">
      <c r="A3708" s="352" t="s">
        <v>80</v>
      </c>
      <c r="B3708" s="363"/>
      <c r="C3708" s="363"/>
      <c r="D3708" s="363"/>
      <c r="E3708" s="364"/>
      <c r="F3708" s="158"/>
      <c r="G3708" s="158"/>
      <c r="H3708" s="158"/>
      <c r="I3708" s="158"/>
      <c r="J3708" s="158"/>
      <c r="K3708" s="158"/>
      <c r="L3708" s="158"/>
      <c r="M3708" s="158"/>
      <c r="N3708" s="158"/>
      <c r="O3708" s="158"/>
    </row>
    <row r="3709" spans="1:15" ht="12.75">
      <c r="A3709" s="319" t="s">
        <v>2</v>
      </c>
      <c r="B3709" s="280" t="s">
        <v>572</v>
      </c>
      <c r="C3709" s="306">
        <v>3</v>
      </c>
      <c r="D3709" s="104">
        <v>100</v>
      </c>
      <c r="E3709" s="292">
        <f aca="true" t="shared" si="494" ref="E3709:E3714">(C3709*D3709)/1000</f>
        <v>0.3</v>
      </c>
      <c r="F3709" s="306">
        <v>3</v>
      </c>
      <c r="G3709" s="104">
        <v>100</v>
      </c>
      <c r="H3709" s="292">
        <f aca="true" t="shared" si="495" ref="H3709:H3714">(F3709*G3709)/1000</f>
        <v>0.3</v>
      </c>
      <c r="I3709" s="306">
        <v>3</v>
      </c>
      <c r="J3709" s="104">
        <v>100</v>
      </c>
      <c r="K3709" s="292">
        <f aca="true" t="shared" si="496" ref="K3709:K3714">(I3709*J3709)/1000</f>
        <v>0.3</v>
      </c>
      <c r="L3709" s="306">
        <v>3</v>
      </c>
      <c r="M3709" s="104">
        <v>100</v>
      </c>
      <c r="N3709" s="292">
        <f aca="true" t="shared" si="497" ref="N3709:N3714">(L3709*M3709)/1000</f>
        <v>0.3</v>
      </c>
      <c r="O3709" s="308">
        <f aca="true" t="shared" si="498" ref="O3709:O3742">E3709+H3709+K3709+N3709</f>
        <v>1.2</v>
      </c>
    </row>
    <row r="3710" spans="1:15" ht="12.75">
      <c r="A3710" s="319" t="s">
        <v>573</v>
      </c>
      <c r="B3710" s="280" t="s">
        <v>9</v>
      </c>
      <c r="C3710" s="306">
        <v>1</v>
      </c>
      <c r="D3710" s="104">
        <v>100</v>
      </c>
      <c r="E3710" s="292">
        <f t="shared" si="494"/>
        <v>0.1</v>
      </c>
      <c r="F3710" s="306">
        <v>1</v>
      </c>
      <c r="G3710" s="104">
        <v>100</v>
      </c>
      <c r="H3710" s="292">
        <f t="shared" si="495"/>
        <v>0.1</v>
      </c>
      <c r="I3710" s="306">
        <v>1</v>
      </c>
      <c r="J3710" s="104">
        <v>100</v>
      </c>
      <c r="K3710" s="292">
        <f t="shared" si="496"/>
        <v>0.1</v>
      </c>
      <c r="L3710" s="306">
        <v>1</v>
      </c>
      <c r="M3710" s="104">
        <v>100</v>
      </c>
      <c r="N3710" s="292">
        <f t="shared" si="497"/>
        <v>0.1</v>
      </c>
      <c r="O3710" s="308">
        <f t="shared" si="498"/>
        <v>0.4</v>
      </c>
    </row>
    <row r="3711" spans="1:15" ht="12.75">
      <c r="A3711" s="319" t="s">
        <v>6</v>
      </c>
      <c r="B3711" s="280" t="s">
        <v>9</v>
      </c>
      <c r="C3711" s="306">
        <v>10</v>
      </c>
      <c r="D3711" s="104">
        <v>33</v>
      </c>
      <c r="E3711" s="292">
        <f t="shared" si="494"/>
        <v>0.33</v>
      </c>
      <c r="F3711" s="306">
        <v>10</v>
      </c>
      <c r="G3711" s="104">
        <v>33</v>
      </c>
      <c r="H3711" s="292">
        <f t="shared" si="495"/>
        <v>0.33</v>
      </c>
      <c r="I3711" s="306">
        <v>10</v>
      </c>
      <c r="J3711" s="104">
        <v>33</v>
      </c>
      <c r="K3711" s="292">
        <f t="shared" si="496"/>
        <v>0.33</v>
      </c>
      <c r="L3711" s="306">
        <v>10</v>
      </c>
      <c r="M3711" s="104">
        <v>33</v>
      </c>
      <c r="N3711" s="292">
        <f t="shared" si="497"/>
        <v>0.33</v>
      </c>
      <c r="O3711" s="308">
        <f t="shared" si="498"/>
        <v>1.32</v>
      </c>
    </row>
    <row r="3712" spans="1:15" ht="12.75">
      <c r="A3712" s="319" t="s">
        <v>574</v>
      </c>
      <c r="B3712" s="280" t="s">
        <v>572</v>
      </c>
      <c r="C3712" s="306">
        <v>3</v>
      </c>
      <c r="D3712" s="104">
        <v>10</v>
      </c>
      <c r="E3712" s="292">
        <f t="shared" si="494"/>
        <v>0.03</v>
      </c>
      <c r="F3712" s="306">
        <v>2</v>
      </c>
      <c r="G3712" s="104">
        <v>10</v>
      </c>
      <c r="H3712" s="292">
        <f t="shared" si="495"/>
        <v>0.02</v>
      </c>
      <c r="I3712" s="306">
        <v>2</v>
      </c>
      <c r="J3712" s="104">
        <v>10</v>
      </c>
      <c r="K3712" s="292">
        <f t="shared" si="496"/>
        <v>0.02</v>
      </c>
      <c r="L3712" s="306">
        <v>3</v>
      </c>
      <c r="M3712" s="104">
        <v>10</v>
      </c>
      <c r="N3712" s="292">
        <f t="shared" si="497"/>
        <v>0.03</v>
      </c>
      <c r="O3712" s="308">
        <f t="shared" si="498"/>
        <v>0.1</v>
      </c>
    </row>
    <row r="3713" spans="1:15" ht="12.75">
      <c r="A3713" s="319" t="s">
        <v>576</v>
      </c>
      <c r="B3713" s="280" t="s">
        <v>577</v>
      </c>
      <c r="C3713" s="306">
        <v>10</v>
      </c>
      <c r="D3713" s="104">
        <v>8</v>
      </c>
      <c r="E3713" s="292">
        <f t="shared" si="494"/>
        <v>0.08</v>
      </c>
      <c r="F3713" s="306">
        <v>10</v>
      </c>
      <c r="G3713" s="104">
        <v>8</v>
      </c>
      <c r="H3713" s="292">
        <f t="shared" si="495"/>
        <v>0.08</v>
      </c>
      <c r="I3713" s="306">
        <v>10</v>
      </c>
      <c r="J3713" s="104">
        <v>8</v>
      </c>
      <c r="K3713" s="292">
        <f t="shared" si="496"/>
        <v>0.08</v>
      </c>
      <c r="L3713" s="306">
        <v>10</v>
      </c>
      <c r="M3713" s="104">
        <v>8</v>
      </c>
      <c r="N3713" s="292">
        <f t="shared" si="497"/>
        <v>0.08</v>
      </c>
      <c r="O3713" s="308">
        <f t="shared" si="498"/>
        <v>0.32</v>
      </c>
    </row>
    <row r="3714" spans="1:15" ht="22.5">
      <c r="A3714" s="319" t="s">
        <v>623</v>
      </c>
      <c r="B3714" s="280" t="s">
        <v>572</v>
      </c>
      <c r="C3714" s="306">
        <v>3</v>
      </c>
      <c r="D3714" s="104">
        <v>50</v>
      </c>
      <c r="E3714" s="292">
        <f t="shared" si="494"/>
        <v>0.15</v>
      </c>
      <c r="F3714" s="306">
        <v>3</v>
      </c>
      <c r="G3714" s="104">
        <v>50</v>
      </c>
      <c r="H3714" s="292">
        <f t="shared" si="495"/>
        <v>0.15</v>
      </c>
      <c r="I3714" s="306">
        <v>3</v>
      </c>
      <c r="J3714" s="104">
        <v>50</v>
      </c>
      <c r="K3714" s="292">
        <f t="shared" si="496"/>
        <v>0.15</v>
      </c>
      <c r="L3714" s="306">
        <v>3</v>
      </c>
      <c r="M3714" s="104">
        <v>50</v>
      </c>
      <c r="N3714" s="292">
        <f t="shared" si="497"/>
        <v>0.15</v>
      </c>
      <c r="O3714" s="308">
        <f t="shared" si="498"/>
        <v>0.6</v>
      </c>
    </row>
    <row r="3715" spans="1:15" ht="33.75">
      <c r="A3715" s="52" t="s">
        <v>580</v>
      </c>
      <c r="B3715" s="167" t="s">
        <v>581</v>
      </c>
      <c r="C3715" s="52"/>
      <c r="D3715" s="52"/>
      <c r="E3715" s="312">
        <v>1.5</v>
      </c>
      <c r="F3715" s="313"/>
      <c r="G3715" s="313"/>
      <c r="H3715" s="312">
        <v>1.5</v>
      </c>
      <c r="I3715" s="313"/>
      <c r="J3715" s="313"/>
      <c r="K3715" s="312">
        <v>1.5</v>
      </c>
      <c r="L3715" s="313"/>
      <c r="M3715" s="313"/>
      <c r="N3715" s="312">
        <v>1.5</v>
      </c>
      <c r="O3715" s="308">
        <f t="shared" si="498"/>
        <v>6</v>
      </c>
    </row>
    <row r="3716" spans="1:15" ht="31.5">
      <c r="A3716" s="1" t="s">
        <v>0</v>
      </c>
      <c r="B3716" s="167" t="s">
        <v>1</v>
      </c>
      <c r="C3716" s="157"/>
      <c r="D3716" s="157"/>
      <c r="E3716" s="286">
        <f>SUM(E3709:E3715)</f>
        <v>2.49</v>
      </c>
      <c r="F3716" s="157"/>
      <c r="G3716" s="157"/>
      <c r="H3716" s="286">
        <f>SUM(H3709:H3715)</f>
        <v>2.48</v>
      </c>
      <c r="I3716" s="157"/>
      <c r="J3716" s="157"/>
      <c r="K3716" s="286">
        <f>SUM(K3709:K3715)</f>
        <v>2.48</v>
      </c>
      <c r="L3716" s="311"/>
      <c r="M3716" s="311"/>
      <c r="N3716" s="286">
        <f>SUM(N3709:N3715)</f>
        <v>2.49</v>
      </c>
      <c r="O3716" s="308">
        <f t="shared" si="498"/>
        <v>9.940000000000001</v>
      </c>
    </row>
    <row r="3717" spans="1:15" ht="21">
      <c r="A3717" s="1" t="s">
        <v>7</v>
      </c>
      <c r="B3717" s="6"/>
      <c r="C3717" s="154"/>
      <c r="D3717" s="154"/>
      <c r="E3717" s="154"/>
      <c r="F3717" s="154"/>
      <c r="G3717" s="154"/>
      <c r="H3717" s="154"/>
      <c r="I3717" s="154"/>
      <c r="J3717" s="154"/>
      <c r="K3717" s="154"/>
      <c r="L3717" s="154"/>
      <c r="M3717" s="154"/>
      <c r="N3717" s="154"/>
      <c r="O3717" s="308">
        <f t="shared" si="498"/>
        <v>0</v>
      </c>
    </row>
    <row r="3718" spans="1:15" ht="12.75">
      <c r="A3718" s="16" t="s">
        <v>8</v>
      </c>
      <c r="B3718" s="280" t="s">
        <v>9</v>
      </c>
      <c r="C3718" s="320">
        <v>10</v>
      </c>
      <c r="D3718" s="320">
        <v>60</v>
      </c>
      <c r="E3718" s="292">
        <f aca="true" t="shared" si="499" ref="E3718:E3741">(C3718*D3718)/1000</f>
        <v>0.6</v>
      </c>
      <c r="F3718" s="320">
        <v>10</v>
      </c>
      <c r="G3718" s="320">
        <v>60</v>
      </c>
      <c r="H3718" s="292">
        <f aca="true" t="shared" si="500" ref="H3718:H3741">(F3718*G3718)/1000</f>
        <v>0.6</v>
      </c>
      <c r="I3718" s="320">
        <v>5</v>
      </c>
      <c r="J3718" s="320">
        <v>60</v>
      </c>
      <c r="K3718" s="292">
        <f aca="true" t="shared" si="501" ref="K3718:K3741">(I3718*J3718)/1000</f>
        <v>0.3</v>
      </c>
      <c r="L3718" s="320">
        <v>10</v>
      </c>
      <c r="M3718" s="320">
        <v>60</v>
      </c>
      <c r="N3718" s="292">
        <f aca="true" t="shared" si="502" ref="N3718:N3741">(L3718*M3718)/1000</f>
        <v>0.6</v>
      </c>
      <c r="O3718" s="308">
        <f t="shared" si="498"/>
        <v>2.1</v>
      </c>
    </row>
    <row r="3719" spans="1:15" ht="12.75">
      <c r="A3719" s="321" t="s">
        <v>10</v>
      </c>
      <c r="B3719" s="280" t="s">
        <v>9</v>
      </c>
      <c r="C3719" s="320">
        <v>2</v>
      </c>
      <c r="D3719" s="320">
        <v>15</v>
      </c>
      <c r="E3719" s="292">
        <f t="shared" si="499"/>
        <v>0.03</v>
      </c>
      <c r="F3719" s="320">
        <v>2</v>
      </c>
      <c r="G3719" s="320">
        <v>15</v>
      </c>
      <c r="H3719" s="292">
        <f t="shared" si="500"/>
        <v>0.03</v>
      </c>
      <c r="I3719" s="320">
        <v>2</v>
      </c>
      <c r="J3719" s="320">
        <v>15</v>
      </c>
      <c r="K3719" s="292">
        <f t="shared" si="501"/>
        <v>0.03</v>
      </c>
      <c r="L3719" s="320">
        <v>2</v>
      </c>
      <c r="M3719" s="320">
        <v>15</v>
      </c>
      <c r="N3719" s="292">
        <f t="shared" si="502"/>
        <v>0.03</v>
      </c>
      <c r="O3719" s="308">
        <f t="shared" si="498"/>
        <v>0.12</v>
      </c>
    </row>
    <row r="3720" spans="1:15" ht="22.5">
      <c r="A3720" s="321" t="s">
        <v>11</v>
      </c>
      <c r="B3720" s="280" t="s">
        <v>9</v>
      </c>
      <c r="C3720" s="320">
        <v>12</v>
      </c>
      <c r="D3720" s="320">
        <v>22</v>
      </c>
      <c r="E3720" s="292">
        <f t="shared" si="499"/>
        <v>0.264</v>
      </c>
      <c r="F3720" s="320">
        <v>12</v>
      </c>
      <c r="G3720" s="320">
        <v>22</v>
      </c>
      <c r="H3720" s="292">
        <f t="shared" si="500"/>
        <v>0.264</v>
      </c>
      <c r="I3720" s="320">
        <v>5</v>
      </c>
      <c r="J3720" s="320">
        <v>22</v>
      </c>
      <c r="K3720" s="292">
        <f t="shared" si="501"/>
        <v>0.11</v>
      </c>
      <c r="L3720" s="320">
        <v>12</v>
      </c>
      <c r="M3720" s="320">
        <v>22</v>
      </c>
      <c r="N3720" s="292">
        <f t="shared" si="502"/>
        <v>0.264</v>
      </c>
      <c r="O3720" s="308">
        <f t="shared" si="498"/>
        <v>0.902</v>
      </c>
    </row>
    <row r="3721" spans="1:15" ht="22.5">
      <c r="A3721" s="15" t="s">
        <v>582</v>
      </c>
      <c r="B3721" s="280" t="s">
        <v>9</v>
      </c>
      <c r="C3721" s="320">
        <v>1</v>
      </c>
      <c r="D3721" s="320">
        <v>750</v>
      </c>
      <c r="E3721" s="292">
        <f t="shared" si="499"/>
        <v>0.75</v>
      </c>
      <c r="F3721" s="320">
        <v>1</v>
      </c>
      <c r="G3721" s="320">
        <v>750</v>
      </c>
      <c r="H3721" s="292">
        <f t="shared" si="500"/>
        <v>0.75</v>
      </c>
      <c r="I3721" s="320">
        <v>1</v>
      </c>
      <c r="J3721" s="320">
        <v>750</v>
      </c>
      <c r="K3721" s="292">
        <f t="shared" si="501"/>
        <v>0.75</v>
      </c>
      <c r="L3721" s="320">
        <v>1</v>
      </c>
      <c r="M3721" s="320">
        <v>750</v>
      </c>
      <c r="N3721" s="292">
        <f t="shared" si="502"/>
        <v>0.75</v>
      </c>
      <c r="O3721" s="308">
        <f t="shared" si="498"/>
        <v>3</v>
      </c>
    </row>
    <row r="3722" spans="1:15" ht="22.5">
      <c r="A3722" s="15" t="s">
        <v>583</v>
      </c>
      <c r="B3722" s="280" t="s">
        <v>9</v>
      </c>
      <c r="C3722" s="320">
        <v>12</v>
      </c>
      <c r="D3722" s="320">
        <v>65</v>
      </c>
      <c r="E3722" s="292">
        <f t="shared" si="499"/>
        <v>0.78</v>
      </c>
      <c r="F3722" s="320">
        <v>12</v>
      </c>
      <c r="G3722" s="320">
        <v>65</v>
      </c>
      <c r="H3722" s="292">
        <f t="shared" si="500"/>
        <v>0.78</v>
      </c>
      <c r="I3722" s="320">
        <v>10</v>
      </c>
      <c r="J3722" s="320">
        <v>65</v>
      </c>
      <c r="K3722" s="292">
        <f t="shared" si="501"/>
        <v>0.65</v>
      </c>
      <c r="L3722" s="320">
        <v>10</v>
      </c>
      <c r="M3722" s="320">
        <v>65</v>
      </c>
      <c r="N3722" s="292">
        <f t="shared" si="502"/>
        <v>0.65</v>
      </c>
      <c r="O3722" s="308">
        <f t="shared" si="498"/>
        <v>2.86</v>
      </c>
    </row>
    <row r="3723" spans="1:15" ht="22.5">
      <c r="A3723" s="15" t="s">
        <v>587</v>
      </c>
      <c r="B3723" s="280" t="s">
        <v>9</v>
      </c>
      <c r="C3723" s="320">
        <v>6</v>
      </c>
      <c r="D3723" s="320">
        <v>55</v>
      </c>
      <c r="E3723" s="292">
        <f t="shared" si="499"/>
        <v>0.33</v>
      </c>
      <c r="F3723" s="320">
        <v>5</v>
      </c>
      <c r="G3723" s="320">
        <v>55</v>
      </c>
      <c r="H3723" s="292">
        <f>(F3723*G3723)/1000</f>
        <v>0.275</v>
      </c>
      <c r="I3723" s="320">
        <v>5</v>
      </c>
      <c r="J3723" s="320">
        <v>55</v>
      </c>
      <c r="K3723" s="292">
        <f t="shared" si="501"/>
        <v>0.275</v>
      </c>
      <c r="L3723" s="320">
        <v>4</v>
      </c>
      <c r="M3723" s="320">
        <v>55</v>
      </c>
      <c r="N3723" s="292">
        <f t="shared" si="502"/>
        <v>0.22</v>
      </c>
      <c r="O3723" s="308">
        <f t="shared" si="498"/>
        <v>1.1</v>
      </c>
    </row>
    <row r="3724" spans="1:15" ht="12.75">
      <c r="A3724" s="15" t="s">
        <v>588</v>
      </c>
      <c r="B3724" s="280" t="s">
        <v>9</v>
      </c>
      <c r="C3724" s="320">
        <v>6</v>
      </c>
      <c r="D3724" s="320">
        <v>15</v>
      </c>
      <c r="E3724" s="292">
        <f t="shared" si="499"/>
        <v>0.09</v>
      </c>
      <c r="F3724" s="320">
        <v>6</v>
      </c>
      <c r="G3724" s="320">
        <v>15</v>
      </c>
      <c r="H3724" s="292">
        <f t="shared" si="500"/>
        <v>0.09</v>
      </c>
      <c r="I3724" s="320">
        <v>6</v>
      </c>
      <c r="J3724" s="320">
        <v>15</v>
      </c>
      <c r="K3724" s="292">
        <f t="shared" si="501"/>
        <v>0.09</v>
      </c>
      <c r="L3724" s="320">
        <v>6</v>
      </c>
      <c r="M3724" s="320">
        <v>15</v>
      </c>
      <c r="N3724" s="292">
        <f t="shared" si="502"/>
        <v>0.09</v>
      </c>
      <c r="O3724" s="308">
        <f t="shared" si="498"/>
        <v>0.36</v>
      </c>
    </row>
    <row r="3725" spans="1:15" ht="22.5">
      <c r="A3725" s="15" t="s">
        <v>589</v>
      </c>
      <c r="B3725" s="280" t="s">
        <v>9</v>
      </c>
      <c r="C3725" s="320">
        <v>1</v>
      </c>
      <c r="D3725" s="320">
        <v>20</v>
      </c>
      <c r="E3725" s="292">
        <f t="shared" si="499"/>
        <v>0.02</v>
      </c>
      <c r="F3725" s="320">
        <v>1</v>
      </c>
      <c r="G3725" s="320">
        <v>20</v>
      </c>
      <c r="H3725" s="292">
        <f t="shared" si="500"/>
        <v>0.02</v>
      </c>
      <c r="I3725" s="320">
        <v>1</v>
      </c>
      <c r="J3725" s="320">
        <v>20</v>
      </c>
      <c r="K3725" s="292">
        <f t="shared" si="501"/>
        <v>0.02</v>
      </c>
      <c r="L3725" s="320">
        <v>1</v>
      </c>
      <c r="M3725" s="320">
        <v>20</v>
      </c>
      <c r="N3725" s="292">
        <f t="shared" si="502"/>
        <v>0.02</v>
      </c>
      <c r="O3725" s="308">
        <f t="shared" si="498"/>
        <v>0.08</v>
      </c>
    </row>
    <row r="3726" spans="1:15" ht="12.75">
      <c r="A3726" s="16" t="s">
        <v>16</v>
      </c>
      <c r="B3726" s="280" t="s">
        <v>9</v>
      </c>
      <c r="C3726" s="320">
        <v>3</v>
      </c>
      <c r="D3726" s="320">
        <v>85</v>
      </c>
      <c r="E3726" s="292">
        <f t="shared" si="499"/>
        <v>0.255</v>
      </c>
      <c r="F3726" s="320">
        <v>3</v>
      </c>
      <c r="G3726" s="320">
        <v>85</v>
      </c>
      <c r="H3726" s="292">
        <f t="shared" si="500"/>
        <v>0.255</v>
      </c>
      <c r="I3726" s="320">
        <v>3</v>
      </c>
      <c r="J3726" s="320">
        <v>85</v>
      </c>
      <c r="K3726" s="292">
        <f t="shared" si="501"/>
        <v>0.255</v>
      </c>
      <c r="L3726" s="320">
        <v>3</v>
      </c>
      <c r="M3726" s="320">
        <v>85</v>
      </c>
      <c r="N3726" s="292">
        <f t="shared" si="502"/>
        <v>0.255</v>
      </c>
      <c r="O3726" s="308">
        <f t="shared" si="498"/>
        <v>1.02</v>
      </c>
    </row>
    <row r="3727" spans="1:15" ht="12.75">
      <c r="A3727" s="16" t="s">
        <v>18</v>
      </c>
      <c r="B3727" s="280" t="s">
        <v>9</v>
      </c>
      <c r="C3727" s="320">
        <v>50</v>
      </c>
      <c r="D3727" s="320">
        <v>12</v>
      </c>
      <c r="E3727" s="292">
        <f t="shared" si="499"/>
        <v>0.6</v>
      </c>
      <c r="F3727" s="320">
        <v>50</v>
      </c>
      <c r="G3727" s="320">
        <v>12</v>
      </c>
      <c r="H3727" s="292">
        <f t="shared" si="500"/>
        <v>0.6</v>
      </c>
      <c r="I3727" s="320">
        <v>50</v>
      </c>
      <c r="J3727" s="320">
        <v>12</v>
      </c>
      <c r="K3727" s="292">
        <f t="shared" si="501"/>
        <v>0.6</v>
      </c>
      <c r="L3727" s="320">
        <v>50</v>
      </c>
      <c r="M3727" s="320">
        <v>12</v>
      </c>
      <c r="N3727" s="292">
        <f t="shared" si="502"/>
        <v>0.6</v>
      </c>
      <c r="O3727" s="308">
        <f t="shared" si="498"/>
        <v>2.4</v>
      </c>
    </row>
    <row r="3728" spans="1:15" ht="12.75">
      <c r="A3728" s="16" t="s">
        <v>631</v>
      </c>
      <c r="B3728" s="280" t="s">
        <v>446</v>
      </c>
      <c r="C3728" s="320"/>
      <c r="D3728" s="320"/>
      <c r="E3728" s="322">
        <f t="shared" si="499"/>
        <v>0</v>
      </c>
      <c r="F3728" s="320"/>
      <c r="G3728" s="320"/>
      <c r="H3728" s="292">
        <f t="shared" si="500"/>
        <v>0</v>
      </c>
      <c r="I3728" s="320"/>
      <c r="J3728" s="320"/>
      <c r="K3728" s="292">
        <f t="shared" si="501"/>
        <v>0</v>
      </c>
      <c r="L3728" s="325"/>
      <c r="M3728" s="325"/>
      <c r="N3728" s="324">
        <f t="shared" si="502"/>
        <v>0</v>
      </c>
      <c r="O3728" s="308">
        <f t="shared" si="498"/>
        <v>0</v>
      </c>
    </row>
    <row r="3729" spans="1:15" ht="12.75">
      <c r="A3729" s="16" t="s">
        <v>590</v>
      </c>
      <c r="B3729" s="280" t="s">
        <v>9</v>
      </c>
      <c r="C3729" s="320">
        <v>6</v>
      </c>
      <c r="D3729" s="320">
        <v>450</v>
      </c>
      <c r="E3729" s="322">
        <f t="shared" si="499"/>
        <v>2.7</v>
      </c>
      <c r="F3729" s="320"/>
      <c r="G3729" s="320"/>
      <c r="H3729" s="292">
        <f t="shared" si="500"/>
        <v>0</v>
      </c>
      <c r="I3729" s="320">
        <v>6</v>
      </c>
      <c r="J3729" s="320">
        <v>450</v>
      </c>
      <c r="K3729" s="324">
        <f t="shared" si="501"/>
        <v>2.7</v>
      </c>
      <c r="L3729" s="325"/>
      <c r="M3729" s="325"/>
      <c r="N3729" s="324">
        <f t="shared" si="502"/>
        <v>0</v>
      </c>
      <c r="O3729" s="308">
        <f t="shared" si="498"/>
        <v>5.4</v>
      </c>
    </row>
    <row r="3730" spans="1:15" ht="12.75">
      <c r="A3730" s="16" t="s">
        <v>591</v>
      </c>
      <c r="B3730" s="280" t="s">
        <v>9</v>
      </c>
      <c r="C3730" s="320">
        <v>10</v>
      </c>
      <c r="D3730" s="320">
        <v>55</v>
      </c>
      <c r="E3730" s="322">
        <f t="shared" si="499"/>
        <v>0.55</v>
      </c>
      <c r="F3730" s="320">
        <v>10</v>
      </c>
      <c r="G3730" s="320">
        <v>55</v>
      </c>
      <c r="H3730" s="292">
        <f t="shared" si="500"/>
        <v>0.55</v>
      </c>
      <c r="I3730" s="320">
        <v>10</v>
      </c>
      <c r="J3730" s="320">
        <v>55</v>
      </c>
      <c r="K3730" s="324">
        <f t="shared" si="501"/>
        <v>0.55</v>
      </c>
      <c r="L3730" s="325">
        <v>10</v>
      </c>
      <c r="M3730" s="325">
        <v>55</v>
      </c>
      <c r="N3730" s="324">
        <f t="shared" si="502"/>
        <v>0.55</v>
      </c>
      <c r="O3730" s="308">
        <f t="shared" si="498"/>
        <v>2.2</v>
      </c>
    </row>
    <row r="3731" spans="1:15" ht="12.75">
      <c r="A3731" s="52" t="s">
        <v>592</v>
      </c>
      <c r="B3731" s="167" t="s">
        <v>9</v>
      </c>
      <c r="C3731" s="320">
        <v>10</v>
      </c>
      <c r="D3731" s="320">
        <v>30</v>
      </c>
      <c r="E3731" s="322">
        <f t="shared" si="499"/>
        <v>0.3</v>
      </c>
      <c r="F3731" s="16">
        <v>10</v>
      </c>
      <c r="G3731" s="16">
        <v>30</v>
      </c>
      <c r="H3731" s="292">
        <f t="shared" si="500"/>
        <v>0.3</v>
      </c>
      <c r="I3731" s="16">
        <v>10</v>
      </c>
      <c r="J3731" s="16">
        <v>30</v>
      </c>
      <c r="K3731" s="324">
        <f t="shared" si="501"/>
        <v>0.3</v>
      </c>
      <c r="L3731" s="156">
        <v>10</v>
      </c>
      <c r="M3731" s="156">
        <v>30</v>
      </c>
      <c r="N3731" s="324">
        <f t="shared" si="502"/>
        <v>0.3</v>
      </c>
      <c r="O3731" s="308">
        <f t="shared" si="498"/>
        <v>1.2</v>
      </c>
    </row>
    <row r="3732" spans="1:15" ht="12.75">
      <c r="A3732" s="52" t="s">
        <v>593</v>
      </c>
      <c r="B3732" s="6" t="s">
        <v>9</v>
      </c>
      <c r="C3732" s="320">
        <v>10</v>
      </c>
      <c r="D3732" s="320">
        <v>25</v>
      </c>
      <c r="E3732" s="322">
        <f t="shared" si="499"/>
        <v>0.25</v>
      </c>
      <c r="F3732" s="16">
        <v>10</v>
      </c>
      <c r="G3732" s="16">
        <v>25</v>
      </c>
      <c r="H3732" s="292">
        <f t="shared" si="500"/>
        <v>0.25</v>
      </c>
      <c r="I3732" s="16">
        <v>10</v>
      </c>
      <c r="J3732" s="16">
        <v>25</v>
      </c>
      <c r="K3732" s="324">
        <f t="shared" si="501"/>
        <v>0.25</v>
      </c>
      <c r="L3732" s="156">
        <v>5</v>
      </c>
      <c r="M3732" s="156">
        <v>25</v>
      </c>
      <c r="N3732" s="324">
        <f t="shared" si="502"/>
        <v>0.125</v>
      </c>
      <c r="O3732" s="308">
        <f t="shared" si="498"/>
        <v>0.875</v>
      </c>
    </row>
    <row r="3733" spans="1:15" ht="12.75">
      <c r="A3733" s="52" t="s">
        <v>13</v>
      </c>
      <c r="B3733" s="6" t="s">
        <v>9</v>
      </c>
      <c r="C3733" s="297">
        <v>1</v>
      </c>
      <c r="D3733" s="297">
        <v>120</v>
      </c>
      <c r="E3733" s="313">
        <f t="shared" si="499"/>
        <v>0.12</v>
      </c>
      <c r="F3733" s="52">
        <v>1</v>
      </c>
      <c r="G3733" s="52">
        <v>120</v>
      </c>
      <c r="H3733" s="292">
        <f t="shared" si="500"/>
        <v>0.12</v>
      </c>
      <c r="I3733" s="52">
        <v>2</v>
      </c>
      <c r="J3733" s="52">
        <v>120</v>
      </c>
      <c r="K3733" s="324">
        <f t="shared" si="501"/>
        <v>0.24</v>
      </c>
      <c r="L3733" s="52">
        <v>1</v>
      </c>
      <c r="M3733" s="52">
        <v>120</v>
      </c>
      <c r="N3733" s="326">
        <f t="shared" si="502"/>
        <v>0.12</v>
      </c>
      <c r="O3733" s="308">
        <f t="shared" si="498"/>
        <v>0.6</v>
      </c>
    </row>
    <row r="3734" spans="1:15" ht="22.5">
      <c r="A3734" s="52" t="s">
        <v>594</v>
      </c>
      <c r="B3734" s="6" t="s">
        <v>9</v>
      </c>
      <c r="C3734" s="297">
        <v>10</v>
      </c>
      <c r="D3734" s="297">
        <v>5</v>
      </c>
      <c r="E3734" s="313">
        <f t="shared" si="499"/>
        <v>0.05</v>
      </c>
      <c r="F3734" s="52">
        <v>10</v>
      </c>
      <c r="G3734" s="52">
        <v>5</v>
      </c>
      <c r="H3734" s="292">
        <f t="shared" si="500"/>
        <v>0.05</v>
      </c>
      <c r="I3734" s="52">
        <v>10</v>
      </c>
      <c r="J3734" s="52">
        <v>5</v>
      </c>
      <c r="K3734" s="326">
        <f t="shared" si="501"/>
        <v>0.05</v>
      </c>
      <c r="L3734" s="52">
        <v>10</v>
      </c>
      <c r="M3734" s="52">
        <v>5</v>
      </c>
      <c r="N3734" s="326">
        <f t="shared" si="502"/>
        <v>0.05</v>
      </c>
      <c r="O3734" s="308">
        <f t="shared" si="498"/>
        <v>0.2</v>
      </c>
    </row>
    <row r="3735" spans="1:15" ht="22.5">
      <c r="A3735" s="52" t="s">
        <v>595</v>
      </c>
      <c r="B3735" s="6" t="s">
        <v>596</v>
      </c>
      <c r="C3735" s="297">
        <v>5</v>
      </c>
      <c r="D3735" s="297">
        <v>25</v>
      </c>
      <c r="E3735" s="313">
        <f t="shared" si="499"/>
        <v>0.125</v>
      </c>
      <c r="F3735" s="52">
        <v>5</v>
      </c>
      <c r="G3735" s="52">
        <v>25</v>
      </c>
      <c r="H3735" s="292">
        <f t="shared" si="500"/>
        <v>0.125</v>
      </c>
      <c r="I3735" s="52">
        <v>5</v>
      </c>
      <c r="J3735" s="52">
        <v>25</v>
      </c>
      <c r="K3735" s="326">
        <f t="shared" si="501"/>
        <v>0.125</v>
      </c>
      <c r="L3735" s="52">
        <v>5</v>
      </c>
      <c r="M3735" s="52">
        <v>25</v>
      </c>
      <c r="N3735" s="326">
        <f t="shared" si="502"/>
        <v>0.125</v>
      </c>
      <c r="O3735" s="308">
        <f t="shared" si="498"/>
        <v>0.5</v>
      </c>
    </row>
    <row r="3736" spans="1:15" ht="12.75">
      <c r="A3736" s="52" t="s">
        <v>597</v>
      </c>
      <c r="B3736" s="6" t="s">
        <v>596</v>
      </c>
      <c r="C3736" s="297">
        <v>2</v>
      </c>
      <c r="D3736" s="297">
        <v>25</v>
      </c>
      <c r="E3736" s="313">
        <f t="shared" si="499"/>
        <v>0.05</v>
      </c>
      <c r="F3736" s="52">
        <v>2</v>
      </c>
      <c r="G3736" s="52">
        <v>25</v>
      </c>
      <c r="H3736" s="292">
        <f t="shared" si="500"/>
        <v>0.05</v>
      </c>
      <c r="I3736" s="52">
        <v>2</v>
      </c>
      <c r="J3736" s="52">
        <v>25</v>
      </c>
      <c r="K3736" s="326">
        <f t="shared" si="501"/>
        <v>0.05</v>
      </c>
      <c r="L3736" s="52">
        <v>2</v>
      </c>
      <c r="M3736" s="52">
        <v>25</v>
      </c>
      <c r="N3736" s="324">
        <f t="shared" si="502"/>
        <v>0.05</v>
      </c>
      <c r="O3736" s="308">
        <f t="shared" si="498"/>
        <v>0.2</v>
      </c>
    </row>
    <row r="3737" spans="1:15" ht="12.75">
      <c r="A3737" s="52" t="s">
        <v>598</v>
      </c>
      <c r="B3737" s="6" t="s">
        <v>596</v>
      </c>
      <c r="C3737" s="297">
        <v>5</v>
      </c>
      <c r="D3737" s="297">
        <v>15</v>
      </c>
      <c r="E3737" s="313">
        <f t="shared" si="499"/>
        <v>0.075</v>
      </c>
      <c r="F3737" s="52">
        <v>5</v>
      </c>
      <c r="G3737" s="52">
        <v>15</v>
      </c>
      <c r="H3737" s="292">
        <f t="shared" si="500"/>
        <v>0.075</v>
      </c>
      <c r="I3737" s="52">
        <v>5</v>
      </c>
      <c r="J3737" s="52">
        <v>15</v>
      </c>
      <c r="K3737" s="326">
        <f t="shared" si="501"/>
        <v>0.075</v>
      </c>
      <c r="L3737" s="52">
        <v>5</v>
      </c>
      <c r="M3737" s="52">
        <v>15</v>
      </c>
      <c r="N3737" s="326">
        <f t="shared" si="502"/>
        <v>0.075</v>
      </c>
      <c r="O3737" s="308">
        <f t="shared" si="498"/>
        <v>0.3</v>
      </c>
    </row>
    <row r="3738" spans="1:15" ht="22.5">
      <c r="A3738" s="52" t="s">
        <v>599</v>
      </c>
      <c r="B3738" s="6" t="s">
        <v>9</v>
      </c>
      <c r="C3738" s="297">
        <v>2</v>
      </c>
      <c r="D3738" s="297">
        <v>95</v>
      </c>
      <c r="E3738" s="313">
        <f t="shared" si="499"/>
        <v>0.19</v>
      </c>
      <c r="F3738" s="52"/>
      <c r="G3738" s="52"/>
      <c r="H3738" s="292">
        <f t="shared" si="500"/>
        <v>0</v>
      </c>
      <c r="I3738" s="52"/>
      <c r="J3738" s="52"/>
      <c r="K3738" s="324">
        <f t="shared" si="501"/>
        <v>0</v>
      </c>
      <c r="L3738" s="52"/>
      <c r="M3738" s="52"/>
      <c r="N3738" s="324">
        <f t="shared" si="502"/>
        <v>0</v>
      </c>
      <c r="O3738" s="308">
        <f t="shared" si="498"/>
        <v>0.19</v>
      </c>
    </row>
    <row r="3739" spans="1:15" ht="33.75">
      <c r="A3739" s="52" t="s">
        <v>600</v>
      </c>
      <c r="B3739" s="6" t="s">
        <v>9</v>
      </c>
      <c r="C3739" s="297">
        <v>10</v>
      </c>
      <c r="D3739" s="297">
        <v>10</v>
      </c>
      <c r="E3739" s="313">
        <f t="shared" si="499"/>
        <v>0.1</v>
      </c>
      <c r="F3739" s="52">
        <v>10</v>
      </c>
      <c r="G3739" s="52">
        <v>10</v>
      </c>
      <c r="H3739" s="292">
        <f t="shared" si="500"/>
        <v>0.1</v>
      </c>
      <c r="I3739" s="52">
        <v>10</v>
      </c>
      <c r="J3739" s="52">
        <v>10</v>
      </c>
      <c r="K3739" s="326">
        <f t="shared" si="501"/>
        <v>0.1</v>
      </c>
      <c r="L3739" s="52">
        <v>10</v>
      </c>
      <c r="M3739" s="52">
        <v>10</v>
      </c>
      <c r="N3739" s="326">
        <f t="shared" si="502"/>
        <v>0.1</v>
      </c>
      <c r="O3739" s="308">
        <f t="shared" si="498"/>
        <v>0.4</v>
      </c>
    </row>
    <row r="3740" spans="1:15" ht="12.75">
      <c r="A3740" s="52" t="s">
        <v>626</v>
      </c>
      <c r="B3740" s="6" t="s">
        <v>9</v>
      </c>
      <c r="C3740" s="297">
        <v>1</v>
      </c>
      <c r="D3740" s="297">
        <v>400</v>
      </c>
      <c r="E3740" s="313">
        <f t="shared" si="499"/>
        <v>0.4</v>
      </c>
      <c r="F3740" s="52"/>
      <c r="G3740" s="52"/>
      <c r="H3740" s="292">
        <f t="shared" si="500"/>
        <v>0</v>
      </c>
      <c r="I3740" s="52"/>
      <c r="J3740" s="52"/>
      <c r="K3740" s="324">
        <f t="shared" si="501"/>
        <v>0</v>
      </c>
      <c r="L3740" s="52">
        <v>1</v>
      </c>
      <c r="M3740" s="52">
        <v>400</v>
      </c>
      <c r="N3740" s="324">
        <f t="shared" si="502"/>
        <v>0.4</v>
      </c>
      <c r="O3740" s="308">
        <f t="shared" si="498"/>
        <v>0.8</v>
      </c>
    </row>
    <row r="3741" spans="1:15" ht="12.75">
      <c r="A3741" s="52" t="s">
        <v>602</v>
      </c>
      <c r="B3741" s="6" t="s">
        <v>9</v>
      </c>
      <c r="C3741" s="297">
        <v>3</v>
      </c>
      <c r="D3741" s="297">
        <v>95</v>
      </c>
      <c r="E3741" s="313">
        <f t="shared" si="499"/>
        <v>0.285</v>
      </c>
      <c r="F3741" s="52"/>
      <c r="G3741" s="52"/>
      <c r="H3741" s="292">
        <f t="shared" si="500"/>
        <v>0</v>
      </c>
      <c r="I3741" s="52">
        <v>2</v>
      </c>
      <c r="J3741" s="52">
        <v>95</v>
      </c>
      <c r="K3741" s="324">
        <f t="shared" si="501"/>
        <v>0.19</v>
      </c>
      <c r="L3741" s="52"/>
      <c r="M3741" s="52"/>
      <c r="N3741" s="324">
        <f t="shared" si="502"/>
        <v>0</v>
      </c>
      <c r="O3741" s="308">
        <f t="shared" si="498"/>
        <v>0.475</v>
      </c>
    </row>
    <row r="3742" spans="1:15" ht="33.75">
      <c r="A3742" s="52" t="s">
        <v>603</v>
      </c>
      <c r="B3742" s="6" t="s">
        <v>561</v>
      </c>
      <c r="C3742" s="297"/>
      <c r="D3742" s="297"/>
      <c r="E3742" s="302">
        <v>5</v>
      </c>
      <c r="F3742" s="52"/>
      <c r="G3742" s="52"/>
      <c r="H3742" s="292">
        <v>10</v>
      </c>
      <c r="I3742" s="52"/>
      <c r="J3742" s="52"/>
      <c r="K3742" s="324">
        <v>5</v>
      </c>
      <c r="L3742" s="52"/>
      <c r="M3742" s="52"/>
      <c r="N3742" s="324">
        <v>10</v>
      </c>
      <c r="O3742" s="308">
        <f t="shared" si="498"/>
        <v>30</v>
      </c>
    </row>
    <row r="3743" spans="1:15" ht="31.5">
      <c r="A3743" s="1" t="s">
        <v>20</v>
      </c>
      <c r="B3743" s="6" t="s">
        <v>1</v>
      </c>
      <c r="C3743" s="327"/>
      <c r="D3743" s="327"/>
      <c r="E3743" s="286">
        <f>SUM(E3718:E3742)</f>
        <v>13.914</v>
      </c>
      <c r="F3743" s="157"/>
      <c r="G3743" s="157"/>
      <c r="H3743" s="286">
        <f>SUM(H3718:H3742)</f>
        <v>15.283999999999999</v>
      </c>
      <c r="I3743" s="157"/>
      <c r="J3743" s="157"/>
      <c r="K3743" s="286">
        <f>SUM(K3718:K3742)</f>
        <v>12.709999999999999</v>
      </c>
      <c r="L3743" s="286"/>
      <c r="M3743" s="286"/>
      <c r="N3743" s="286">
        <f>SUM(N3718:N3742)</f>
        <v>15.373999999999999</v>
      </c>
      <c r="O3743" s="286">
        <f>SUM(O3718:O3742)</f>
        <v>57.282</v>
      </c>
    </row>
    <row r="3744" spans="1:15" ht="12.75">
      <c r="A3744" s="280" t="s">
        <v>604</v>
      </c>
      <c r="B3744" s="280" t="s">
        <v>22</v>
      </c>
      <c r="C3744" s="282"/>
      <c r="D3744" s="282"/>
      <c r="E3744" s="316">
        <f>E3660+E3662+E3674+E3676+E3678+E3685+E3690+E3692+E3702+E3707+E3716+E3743</f>
        <v>396.7178</v>
      </c>
      <c r="F3744" s="316"/>
      <c r="G3744" s="316"/>
      <c r="H3744" s="316">
        <f>H3660+H3662+H3674+H3676+H3678+H3685+H3690+H3692+H3702+H3707+H3716+H3743</f>
        <v>270.75253000000004</v>
      </c>
      <c r="I3744" s="316"/>
      <c r="J3744" s="316"/>
      <c r="K3744" s="316">
        <f>K3660+K3662+K3674+K3676+K3678+K3685+K3690+K3692+K3702+K3707+K3716+K3743</f>
        <v>91.27589999999998</v>
      </c>
      <c r="L3744" s="316"/>
      <c r="M3744" s="316"/>
      <c r="N3744" s="316">
        <f>N3660+N3662+N3674+N3676+N3678+N3685+N3690+N3692+N3702+N3707+N3716+N3743</f>
        <v>355.25615000000005</v>
      </c>
      <c r="O3744" s="316">
        <f>O3660+O3662+O3674+O3676+O3678+O3685+O3690+O3692+O3702+O3707+O3716+O3743</f>
        <v>1114.0023800000001</v>
      </c>
    </row>
    <row r="3745" spans="1:15" ht="12.75">
      <c r="A3745" s="158"/>
      <c r="B3745" s="158"/>
      <c r="C3745" s="158"/>
      <c r="D3745" s="158"/>
      <c r="E3745" s="158"/>
      <c r="F3745" s="158"/>
      <c r="G3745" s="158"/>
      <c r="H3745" s="158"/>
      <c r="I3745" s="158"/>
      <c r="J3745" s="158"/>
      <c r="K3745" s="158"/>
      <c r="L3745" s="158"/>
      <c r="M3745" s="158"/>
      <c r="N3745" s="158"/>
      <c r="O3745" s="158"/>
    </row>
    <row r="3746" spans="1:15" ht="12.75">
      <c r="A3746" s="349" t="s">
        <v>605</v>
      </c>
      <c r="B3746" s="350"/>
      <c r="C3746" s="350"/>
      <c r="D3746" s="350"/>
      <c r="E3746" s="350"/>
      <c r="F3746" s="350"/>
      <c r="G3746" s="350"/>
      <c r="H3746" s="350"/>
      <c r="I3746" s="350"/>
      <c r="J3746" s="350"/>
      <c r="K3746" s="350"/>
      <c r="L3746" s="350"/>
      <c r="M3746" s="350"/>
      <c r="N3746" s="350"/>
      <c r="O3746" s="351"/>
    </row>
    <row r="3747" spans="1:15" ht="12.75">
      <c r="A3747" s="333"/>
      <c r="B3747" s="329"/>
      <c r="C3747" s="329"/>
      <c r="D3747" s="329"/>
      <c r="E3747" s="329"/>
      <c r="F3747" s="329"/>
      <c r="G3747" s="329"/>
      <c r="H3747" s="329"/>
      <c r="I3747" s="329"/>
      <c r="J3747" s="329"/>
      <c r="K3747" s="329"/>
      <c r="L3747" s="329"/>
      <c r="M3747" s="329"/>
      <c r="N3747" s="329"/>
      <c r="O3747" s="329"/>
    </row>
    <row r="3748" spans="1:15" ht="12.75">
      <c r="A3748" s="328" t="s">
        <v>606</v>
      </c>
      <c r="B3748" s="280" t="s">
        <v>22</v>
      </c>
      <c r="C3748" s="329"/>
      <c r="D3748" s="329"/>
      <c r="E3748" s="329"/>
      <c r="F3748" s="329"/>
      <c r="G3748" s="329"/>
      <c r="H3748" s="308">
        <v>20</v>
      </c>
      <c r="I3748" s="329"/>
      <c r="J3748" s="329"/>
      <c r="K3748" s="308"/>
      <c r="L3748" s="329"/>
      <c r="M3748" s="329"/>
      <c r="N3748" s="308"/>
      <c r="O3748" s="308">
        <f>E3748+H3748+K3748+N3748</f>
        <v>20</v>
      </c>
    </row>
    <row r="3749" spans="1:15" ht="12.75">
      <c r="A3749" s="328" t="s">
        <v>607</v>
      </c>
      <c r="B3749" s="280" t="s">
        <v>22</v>
      </c>
      <c r="C3749" s="329"/>
      <c r="D3749" s="329"/>
      <c r="E3749" s="308"/>
      <c r="F3749" s="329"/>
      <c r="G3749" s="329"/>
      <c r="H3749" s="308">
        <v>470</v>
      </c>
      <c r="I3749" s="329"/>
      <c r="J3749" s="329"/>
      <c r="K3749" s="308"/>
      <c r="L3749" s="329"/>
      <c r="M3749" s="329"/>
      <c r="N3749" s="308"/>
      <c r="O3749" s="308">
        <f>E3749+H3749+K3749+N3749</f>
        <v>470</v>
      </c>
    </row>
    <row r="3750" spans="1:15" ht="12.75">
      <c r="A3750" s="104" t="s">
        <v>608</v>
      </c>
      <c r="B3750" s="280" t="s">
        <v>22</v>
      </c>
      <c r="C3750" s="104"/>
      <c r="D3750" s="104"/>
      <c r="E3750" s="292"/>
      <c r="F3750" s="292"/>
      <c r="G3750" s="292"/>
      <c r="H3750" s="292"/>
      <c r="I3750" s="292"/>
      <c r="J3750" s="292"/>
      <c r="K3750" s="292"/>
      <c r="L3750" s="292"/>
      <c r="M3750" s="292"/>
      <c r="N3750" s="292"/>
      <c r="O3750" s="308">
        <f>E3750+H3750+K3750+N3750</f>
        <v>0</v>
      </c>
    </row>
    <row r="3751" spans="1:15" ht="21">
      <c r="A3751" s="167" t="s">
        <v>28</v>
      </c>
      <c r="B3751" s="167" t="s">
        <v>1</v>
      </c>
      <c r="C3751" s="52"/>
      <c r="D3751" s="52"/>
      <c r="E3751" s="302">
        <f>SUM(E3748:E3750)</f>
        <v>0</v>
      </c>
      <c r="F3751" s="313"/>
      <c r="G3751" s="313"/>
      <c r="H3751" s="302">
        <f>SUM(H3748:H3750)</f>
        <v>490</v>
      </c>
      <c r="I3751" s="313"/>
      <c r="J3751" s="313"/>
      <c r="K3751" s="302">
        <f>SUM(K3748:K3750)</f>
        <v>0</v>
      </c>
      <c r="L3751" s="302"/>
      <c r="M3751" s="302"/>
      <c r="N3751" s="302">
        <f>SUM(N3748:N3750)</f>
        <v>0</v>
      </c>
      <c r="O3751" s="286">
        <f>SUM(O3748:O3750)</f>
        <v>490</v>
      </c>
    </row>
    <row r="3752" spans="1:15" ht="12.75">
      <c r="A3752" s="352" t="s">
        <v>609</v>
      </c>
      <c r="B3752" s="353"/>
      <c r="C3752" s="353"/>
      <c r="D3752" s="353"/>
      <c r="E3752" s="353"/>
      <c r="F3752" s="353"/>
      <c r="G3752" s="353"/>
      <c r="H3752" s="353"/>
      <c r="I3752" s="353"/>
      <c r="J3752" s="353"/>
      <c r="K3752" s="353"/>
      <c r="L3752" s="353"/>
      <c r="M3752" s="353"/>
      <c r="N3752" s="353"/>
      <c r="O3752" s="354"/>
    </row>
    <row r="3753" spans="1:15" ht="22.5">
      <c r="A3753" s="52" t="s">
        <v>30</v>
      </c>
      <c r="B3753" s="167" t="s">
        <v>22</v>
      </c>
      <c r="C3753" s="167"/>
      <c r="D3753" s="168"/>
      <c r="E3753" s="302">
        <v>1.647</v>
      </c>
      <c r="F3753" s="302"/>
      <c r="G3753" s="302"/>
      <c r="H3753" s="302">
        <v>1.647</v>
      </c>
      <c r="I3753" s="302"/>
      <c r="J3753" s="302"/>
      <c r="K3753" s="302">
        <v>1.647</v>
      </c>
      <c r="L3753" s="302"/>
      <c r="M3753" s="302"/>
      <c r="N3753" s="302">
        <v>1.647</v>
      </c>
      <c r="O3753" s="316">
        <f>E3753+H3753+K3753+N3753</f>
        <v>6.588</v>
      </c>
    </row>
    <row r="3754" spans="1:15" ht="45">
      <c r="A3754" s="52" t="s">
        <v>31</v>
      </c>
      <c r="B3754" s="167" t="s">
        <v>22</v>
      </c>
      <c r="C3754" s="167"/>
      <c r="D3754" s="167"/>
      <c r="E3754" s="302">
        <v>2.25</v>
      </c>
      <c r="F3754" s="313"/>
      <c r="G3754" s="313"/>
      <c r="H3754" s="302">
        <v>2.25</v>
      </c>
      <c r="I3754" s="313"/>
      <c r="J3754" s="313"/>
      <c r="K3754" s="315">
        <v>2.25</v>
      </c>
      <c r="L3754" s="330"/>
      <c r="M3754" s="330"/>
      <c r="N3754" s="315">
        <v>2.25</v>
      </c>
      <c r="O3754" s="316">
        <f aca="true" t="shared" si="503" ref="O3754:O3761">E3754+H3754+K3754+N3754</f>
        <v>9</v>
      </c>
    </row>
    <row r="3755" spans="1:15" ht="112.5">
      <c r="A3755" s="52" t="s">
        <v>610</v>
      </c>
      <c r="B3755" s="167" t="s">
        <v>22</v>
      </c>
      <c r="C3755" s="167"/>
      <c r="D3755" s="167"/>
      <c r="E3755" s="302">
        <v>2.625</v>
      </c>
      <c r="F3755" s="313"/>
      <c r="G3755" s="313"/>
      <c r="H3755" s="313">
        <v>2.625</v>
      </c>
      <c r="I3755" s="313"/>
      <c r="J3755" s="313"/>
      <c r="K3755" s="313">
        <v>2.625</v>
      </c>
      <c r="L3755" s="313"/>
      <c r="M3755" s="313"/>
      <c r="N3755" s="313">
        <v>2.625</v>
      </c>
      <c r="O3755" s="316">
        <f t="shared" si="503"/>
        <v>10.5</v>
      </c>
    </row>
    <row r="3756" spans="1:15" ht="78.75">
      <c r="A3756" s="52" t="s">
        <v>695</v>
      </c>
      <c r="B3756" s="167" t="s">
        <v>22</v>
      </c>
      <c r="C3756" s="167"/>
      <c r="D3756" s="167"/>
      <c r="E3756" s="302"/>
      <c r="F3756" s="313"/>
      <c r="G3756" s="313"/>
      <c r="H3756" s="313"/>
      <c r="I3756" s="313"/>
      <c r="J3756" s="313"/>
      <c r="K3756" s="313"/>
      <c r="L3756" s="313"/>
      <c r="M3756" s="313"/>
      <c r="N3756" s="313"/>
      <c r="O3756" s="316">
        <f t="shared" si="503"/>
        <v>0</v>
      </c>
    </row>
    <row r="3757" spans="1:15" ht="33.75">
      <c r="A3757" s="52" t="s">
        <v>35</v>
      </c>
      <c r="B3757" s="167" t="s">
        <v>22</v>
      </c>
      <c r="C3757" s="167"/>
      <c r="D3757" s="167"/>
      <c r="E3757" s="313">
        <v>0.4</v>
      </c>
      <c r="F3757" s="313"/>
      <c r="G3757" s="313"/>
      <c r="H3757" s="313"/>
      <c r="I3757" s="313"/>
      <c r="J3757" s="313"/>
      <c r="K3757" s="313">
        <v>0.4</v>
      </c>
      <c r="L3757" s="313"/>
      <c r="M3757" s="313"/>
      <c r="N3757" s="313"/>
      <c r="O3757" s="316">
        <f t="shared" si="503"/>
        <v>0.8</v>
      </c>
    </row>
    <row r="3758" spans="1:15" ht="45">
      <c r="A3758" s="52" t="s">
        <v>38</v>
      </c>
      <c r="B3758" s="167" t="s">
        <v>22</v>
      </c>
      <c r="C3758" s="167"/>
      <c r="D3758" s="167"/>
      <c r="E3758" s="302">
        <v>1.703</v>
      </c>
      <c r="F3758" s="302"/>
      <c r="G3758" s="302"/>
      <c r="H3758" s="302">
        <v>1.703</v>
      </c>
      <c r="I3758" s="302"/>
      <c r="J3758" s="302"/>
      <c r="K3758" s="302">
        <v>1.703</v>
      </c>
      <c r="L3758" s="302"/>
      <c r="M3758" s="302"/>
      <c r="N3758" s="302">
        <v>1.703</v>
      </c>
      <c r="O3758" s="316">
        <f t="shared" si="503"/>
        <v>6.812</v>
      </c>
    </row>
    <row r="3759" spans="1:15" ht="22.5">
      <c r="A3759" s="52" t="s">
        <v>613</v>
      </c>
      <c r="B3759" s="167" t="s">
        <v>612</v>
      </c>
      <c r="C3759" s="167"/>
      <c r="D3759" s="167"/>
      <c r="E3759" s="302">
        <v>2</v>
      </c>
      <c r="F3759" s="302"/>
      <c r="G3759" s="302"/>
      <c r="H3759" s="302">
        <v>3.53</v>
      </c>
      <c r="I3759" s="302"/>
      <c r="J3759" s="302"/>
      <c r="K3759" s="302"/>
      <c r="L3759" s="302"/>
      <c r="M3759" s="302"/>
      <c r="N3759" s="302"/>
      <c r="O3759" s="316">
        <f t="shared" si="503"/>
        <v>5.529999999999999</v>
      </c>
    </row>
    <row r="3760" spans="1:15" ht="45">
      <c r="A3760" s="52" t="s">
        <v>614</v>
      </c>
      <c r="B3760" s="167" t="s">
        <v>1</v>
      </c>
      <c r="C3760" s="167"/>
      <c r="D3760" s="167"/>
      <c r="E3760" s="302">
        <v>0.2</v>
      </c>
      <c r="F3760" s="302"/>
      <c r="G3760" s="302"/>
      <c r="H3760" s="302">
        <v>0.2</v>
      </c>
      <c r="I3760" s="302"/>
      <c r="J3760" s="302"/>
      <c r="K3760" s="302">
        <v>0.228</v>
      </c>
      <c r="L3760" s="302"/>
      <c r="M3760" s="302"/>
      <c r="N3760" s="302"/>
      <c r="O3760" s="316">
        <f t="shared" si="503"/>
        <v>0.628</v>
      </c>
    </row>
    <row r="3761" spans="1:15" ht="56.25">
      <c r="A3761" s="52" t="s">
        <v>615</v>
      </c>
      <c r="B3761" s="167" t="s">
        <v>1</v>
      </c>
      <c r="C3761" s="167"/>
      <c r="D3761" s="167"/>
      <c r="E3761" s="302"/>
      <c r="F3761" s="302"/>
      <c r="G3761" s="302"/>
      <c r="H3761" s="302"/>
      <c r="I3761" s="302"/>
      <c r="J3761" s="302"/>
      <c r="K3761" s="302"/>
      <c r="L3761" s="302"/>
      <c r="M3761" s="302"/>
      <c r="N3761" s="302"/>
      <c r="O3761" s="316">
        <f t="shared" si="503"/>
        <v>0</v>
      </c>
    </row>
    <row r="3762" spans="1:15" ht="21.75">
      <c r="A3762" s="331" t="s">
        <v>616</v>
      </c>
      <c r="B3762" s="280" t="s">
        <v>1</v>
      </c>
      <c r="C3762" s="282"/>
      <c r="D3762" s="282"/>
      <c r="E3762" s="316">
        <f>SUM(E3753:E3761)</f>
        <v>10.825</v>
      </c>
      <c r="F3762" s="316"/>
      <c r="G3762" s="316"/>
      <c r="H3762" s="316">
        <f>SUM(H3753:H3761)</f>
        <v>11.954999999999998</v>
      </c>
      <c r="I3762" s="316"/>
      <c r="J3762" s="316"/>
      <c r="K3762" s="316">
        <f>SUM(K3753:K3761)</f>
        <v>8.853</v>
      </c>
      <c r="L3762" s="316"/>
      <c r="M3762" s="316"/>
      <c r="N3762" s="316">
        <f>SUM(N3753:N3761)</f>
        <v>8.225</v>
      </c>
      <c r="O3762" s="316">
        <f>SUM(O3753:O3761)</f>
        <v>39.858000000000004</v>
      </c>
    </row>
    <row r="3763" spans="1:15" ht="12.75">
      <c r="A3763" s="158"/>
      <c r="B3763" s="158"/>
      <c r="C3763" s="158"/>
      <c r="D3763" s="158"/>
      <c r="E3763" s="158"/>
      <c r="F3763" s="158"/>
      <c r="G3763" s="158"/>
      <c r="H3763" s="158"/>
      <c r="I3763" s="158"/>
      <c r="J3763" s="158"/>
      <c r="K3763" s="158"/>
      <c r="L3763" s="158"/>
      <c r="M3763" s="158"/>
      <c r="N3763" s="158"/>
      <c r="O3763" s="158"/>
    </row>
    <row r="3764" spans="1:15" ht="12.75">
      <c r="A3764" s="355" t="s">
        <v>617</v>
      </c>
      <c r="B3764" s="356"/>
      <c r="C3764" s="357"/>
      <c r="D3764" s="158"/>
      <c r="E3764" s="316">
        <f>E3744+E3751+E3762</f>
        <v>407.5428</v>
      </c>
      <c r="F3764" s="341"/>
      <c r="G3764" s="341"/>
      <c r="H3764" s="316">
        <f>H3744+H3751+H3762</f>
        <v>772.70753</v>
      </c>
      <c r="I3764" s="341"/>
      <c r="J3764" s="341"/>
      <c r="K3764" s="316">
        <f>K3744+K3751+K3762</f>
        <v>100.12889999999997</v>
      </c>
      <c r="L3764" s="341"/>
      <c r="M3764" s="341"/>
      <c r="N3764" s="316">
        <f>N3744+N3751+N3762</f>
        <v>363.48115000000007</v>
      </c>
      <c r="O3764" s="316">
        <f>O3744+O3751+O3762</f>
        <v>1643.86038</v>
      </c>
    </row>
    <row r="3765" spans="1:15" ht="12.75">
      <c r="A3765" s="346"/>
      <c r="B3765" s="334"/>
      <c r="C3765" s="334"/>
      <c r="D3765" s="334"/>
      <c r="E3765" s="343"/>
      <c r="F3765" s="345"/>
      <c r="G3765" s="345"/>
      <c r="H3765" s="343"/>
      <c r="I3765" s="345"/>
      <c r="J3765" s="345"/>
      <c r="K3765" s="343"/>
      <c r="L3765" s="345"/>
      <c r="M3765" s="345"/>
      <c r="N3765" s="343"/>
      <c r="O3765" s="343"/>
    </row>
    <row r="3766" spans="1:15" ht="12.75">
      <c r="A3766" s="346"/>
      <c r="B3766" s="334"/>
      <c r="C3766" s="334"/>
      <c r="D3766" s="334"/>
      <c r="E3766" s="343"/>
      <c r="F3766" s="345"/>
      <c r="G3766" s="345"/>
      <c r="H3766" s="343"/>
      <c r="I3766" s="345"/>
      <c r="J3766" s="345"/>
      <c r="K3766" s="343"/>
      <c r="L3766" s="345"/>
      <c r="M3766" s="345"/>
      <c r="N3766" s="343"/>
      <c r="O3766" s="343"/>
    </row>
    <row r="3767" spans="1:15" ht="12.75">
      <c r="A3767" s="346"/>
      <c r="B3767" s="334"/>
      <c r="C3767" s="334"/>
      <c r="D3767" s="334"/>
      <c r="E3767" s="343"/>
      <c r="F3767" s="345"/>
      <c r="G3767" s="345"/>
      <c r="H3767" s="343"/>
      <c r="I3767" s="345"/>
      <c r="J3767" s="345"/>
      <c r="K3767" s="343"/>
      <c r="L3767" s="345"/>
      <c r="M3767" s="345"/>
      <c r="N3767" s="343"/>
      <c r="O3767" s="343"/>
    </row>
    <row r="3768" spans="1:15" ht="12.75">
      <c r="A3768" s="346"/>
      <c r="B3768" s="334"/>
      <c r="C3768" s="334"/>
      <c r="D3768" s="334"/>
      <c r="E3768" s="343"/>
      <c r="F3768" s="345"/>
      <c r="G3768" s="345"/>
      <c r="H3768" s="343"/>
      <c r="I3768" s="345"/>
      <c r="J3768" s="345"/>
      <c r="K3768" s="343"/>
      <c r="L3768" s="345"/>
      <c r="M3768" s="345"/>
      <c r="N3768" s="343"/>
      <c r="O3768" s="343"/>
    </row>
    <row r="3769" spans="1:15" ht="12.75">
      <c r="A3769" s="346"/>
      <c r="B3769" s="334"/>
      <c r="C3769" s="334"/>
      <c r="D3769" s="334"/>
      <c r="E3769" s="343"/>
      <c r="F3769" s="345"/>
      <c r="G3769" s="345"/>
      <c r="H3769" s="343"/>
      <c r="I3769" s="345"/>
      <c r="J3769" s="345"/>
      <c r="K3769" s="343"/>
      <c r="L3769" s="345"/>
      <c r="M3769" s="345"/>
      <c r="N3769" s="343"/>
      <c r="O3769" s="343"/>
    </row>
    <row r="3770" spans="1:15" ht="12.75">
      <c r="A3770" s="346"/>
      <c r="B3770" s="334"/>
      <c r="C3770" s="334"/>
      <c r="D3770" s="334"/>
      <c r="E3770" s="343"/>
      <c r="F3770" s="345"/>
      <c r="G3770" s="345"/>
      <c r="H3770" s="343"/>
      <c r="I3770" s="345"/>
      <c r="J3770" s="345"/>
      <c r="K3770" s="343"/>
      <c r="L3770" s="345"/>
      <c r="M3770" s="345"/>
      <c r="N3770" s="343"/>
      <c r="O3770" s="343"/>
    </row>
    <row r="3771" spans="1:15" ht="12.75">
      <c r="A3771" s="373" t="s">
        <v>706</v>
      </c>
      <c r="B3771" s="373"/>
      <c r="C3771" s="373"/>
      <c r="D3771" s="373"/>
      <c r="E3771" s="373"/>
      <c r="F3771" s="373"/>
      <c r="G3771" s="373"/>
      <c r="H3771" s="373"/>
      <c r="I3771" s="373"/>
      <c r="J3771" s="373"/>
      <c r="K3771" s="373"/>
      <c r="L3771" s="373"/>
      <c r="M3771" s="373"/>
      <c r="N3771" s="373"/>
      <c r="O3771" s="373"/>
    </row>
    <row r="3772" spans="1:15" ht="12.75">
      <c r="A3772" s="340"/>
      <c r="B3772" s="340"/>
      <c r="C3772" s="340"/>
      <c r="D3772" s="340"/>
      <c r="E3772" s="340"/>
      <c r="F3772" s="340"/>
      <c r="G3772" s="340"/>
      <c r="H3772" s="340"/>
      <c r="I3772" s="340"/>
      <c r="J3772" s="340"/>
      <c r="K3772" s="340"/>
      <c r="L3772" s="340"/>
      <c r="M3772" s="340"/>
      <c r="N3772" s="340"/>
      <c r="O3772" s="340"/>
    </row>
    <row r="3773" spans="1:15" ht="52.5">
      <c r="A3773" s="276" t="s">
        <v>43</v>
      </c>
      <c r="B3773" s="276" t="s">
        <v>44</v>
      </c>
      <c r="C3773" s="367" t="s">
        <v>45</v>
      </c>
      <c r="D3773" s="368"/>
      <c r="E3773" s="368"/>
      <c r="F3773" s="368"/>
      <c r="G3773" s="368"/>
      <c r="H3773" s="368"/>
      <c r="I3773" s="368"/>
      <c r="J3773" s="368"/>
      <c r="K3773" s="368"/>
      <c r="L3773" s="368"/>
      <c r="M3773" s="368"/>
      <c r="N3773" s="369"/>
      <c r="O3773" s="130" t="s">
        <v>46</v>
      </c>
    </row>
    <row r="3774" spans="1:15" ht="12.75">
      <c r="A3774" s="277"/>
      <c r="B3774" s="277"/>
      <c r="C3774" s="367" t="s">
        <v>47</v>
      </c>
      <c r="D3774" s="368"/>
      <c r="E3774" s="368"/>
      <c r="F3774" s="367" t="s">
        <v>48</v>
      </c>
      <c r="G3774" s="368"/>
      <c r="H3774" s="368"/>
      <c r="I3774" s="367" t="s">
        <v>49</v>
      </c>
      <c r="J3774" s="368"/>
      <c r="K3774" s="368"/>
      <c r="L3774" s="367" t="s">
        <v>50</v>
      </c>
      <c r="M3774" s="368"/>
      <c r="N3774" s="369"/>
      <c r="O3774" s="130"/>
    </row>
    <row r="3775" spans="1:15" ht="21">
      <c r="A3775" s="278"/>
      <c r="B3775" s="278"/>
      <c r="C3775" s="277" t="s">
        <v>51</v>
      </c>
      <c r="D3775" s="277" t="s">
        <v>52</v>
      </c>
      <c r="E3775" s="277" t="s">
        <v>53</v>
      </c>
      <c r="F3775" s="277" t="s">
        <v>51</v>
      </c>
      <c r="G3775" s="277" t="s">
        <v>54</v>
      </c>
      <c r="H3775" s="277" t="s">
        <v>53</v>
      </c>
      <c r="I3775" s="277" t="s">
        <v>51</v>
      </c>
      <c r="J3775" s="277" t="s">
        <v>54</v>
      </c>
      <c r="K3775" s="277" t="s">
        <v>53</v>
      </c>
      <c r="L3775" s="130" t="s">
        <v>51</v>
      </c>
      <c r="M3775" s="130" t="s">
        <v>54</v>
      </c>
      <c r="N3775" s="130" t="s">
        <v>53</v>
      </c>
      <c r="O3775" s="132"/>
    </row>
    <row r="3776" spans="1:15" ht="12.75">
      <c r="A3776" s="359" t="s">
        <v>55</v>
      </c>
      <c r="B3776" s="360"/>
      <c r="C3776" s="360"/>
      <c r="D3776" s="360"/>
      <c r="E3776" s="360"/>
      <c r="F3776" s="360"/>
      <c r="G3776" s="360"/>
      <c r="H3776" s="360"/>
      <c r="I3776" s="360"/>
      <c r="J3776" s="360"/>
      <c r="K3776" s="360"/>
      <c r="L3776" s="360"/>
      <c r="M3776" s="360"/>
      <c r="N3776" s="360"/>
      <c r="O3776" s="361"/>
    </row>
    <row r="3777" spans="1:15" ht="12.75">
      <c r="A3777" s="349" t="s">
        <v>56</v>
      </c>
      <c r="B3777" s="350"/>
      <c r="C3777" s="350"/>
      <c r="D3777" s="350"/>
      <c r="E3777" s="350"/>
      <c r="F3777" s="350"/>
      <c r="G3777" s="350"/>
      <c r="H3777" s="350"/>
      <c r="I3777" s="350"/>
      <c r="J3777" s="350"/>
      <c r="K3777" s="350"/>
      <c r="L3777" s="350"/>
      <c r="M3777" s="350"/>
      <c r="N3777" s="350"/>
      <c r="O3777" s="351"/>
    </row>
    <row r="3778" spans="1:15" ht="12.75">
      <c r="A3778" s="279"/>
      <c r="B3778" s="280"/>
      <c r="C3778" s="104"/>
      <c r="D3778" s="104"/>
      <c r="E3778" s="281"/>
      <c r="F3778" s="104"/>
      <c r="G3778" s="104"/>
      <c r="H3778" s="282"/>
      <c r="I3778" s="158"/>
      <c r="J3778" s="158"/>
      <c r="K3778" s="282"/>
      <c r="L3778" s="283"/>
      <c r="M3778" s="283"/>
      <c r="N3778" s="284"/>
      <c r="O3778" s="284"/>
    </row>
    <row r="3779" spans="1:15" ht="12.75">
      <c r="A3779" s="285" t="s">
        <v>545</v>
      </c>
      <c r="B3779" s="285"/>
      <c r="C3779" s="157"/>
      <c r="D3779" s="157"/>
      <c r="E3779" s="286">
        <v>60</v>
      </c>
      <c r="F3779" s="157"/>
      <c r="G3779" s="157"/>
      <c r="H3779" s="286">
        <v>55</v>
      </c>
      <c r="I3779" s="157"/>
      <c r="J3779" s="157"/>
      <c r="K3779" s="286">
        <v>55</v>
      </c>
      <c r="L3779" s="287"/>
      <c r="M3779" s="287"/>
      <c r="N3779" s="286">
        <v>60</v>
      </c>
      <c r="O3779" s="288">
        <f>SUM(E3779,H3779,K3779,N3779)</f>
        <v>230</v>
      </c>
    </row>
    <row r="3780" spans="1:15" ht="12.75">
      <c r="A3780" s="285"/>
      <c r="B3780" s="285"/>
      <c r="C3780" s="157"/>
      <c r="D3780" s="157"/>
      <c r="E3780" s="286"/>
      <c r="F3780" s="157"/>
      <c r="G3780" s="157"/>
      <c r="H3780" s="286"/>
      <c r="I3780" s="157"/>
      <c r="J3780" s="157"/>
      <c r="K3780" s="286"/>
      <c r="L3780" s="289"/>
      <c r="M3780" s="289"/>
      <c r="N3780" s="286"/>
      <c r="O3780" s="332"/>
    </row>
    <row r="3781" spans="1:15" ht="22.5">
      <c r="A3781" s="290" t="s">
        <v>57</v>
      </c>
      <c r="B3781" s="291" t="s">
        <v>58</v>
      </c>
      <c r="C3781" s="159">
        <v>150</v>
      </c>
      <c r="D3781" s="159">
        <v>170</v>
      </c>
      <c r="E3781" s="292">
        <f>(C3781*D3781)/1000</f>
        <v>25.5</v>
      </c>
      <c r="F3781" s="159">
        <v>150</v>
      </c>
      <c r="G3781" s="159">
        <v>170</v>
      </c>
      <c r="H3781" s="292">
        <f>(F3781*G3781)/1000</f>
        <v>25.5</v>
      </c>
      <c r="I3781" s="159">
        <v>150</v>
      </c>
      <c r="J3781" s="159">
        <v>170</v>
      </c>
      <c r="K3781" s="292">
        <f>(I3781*J3781)/1000</f>
        <v>25.5</v>
      </c>
      <c r="L3781" s="293">
        <v>150</v>
      </c>
      <c r="M3781" s="293">
        <v>170</v>
      </c>
      <c r="N3781" s="292">
        <f>(L3781*M3781)/1000</f>
        <v>25.5</v>
      </c>
      <c r="O3781" s="288">
        <f>SUM(E3781,H3781,K3781,N3781)</f>
        <v>102</v>
      </c>
    </row>
    <row r="3782" spans="1:15" ht="12.75">
      <c r="A3782" s="290"/>
      <c r="B3782" s="291"/>
      <c r="C3782" s="159"/>
      <c r="D3782" s="159"/>
      <c r="E3782" s="281"/>
      <c r="F3782" s="159"/>
      <c r="G3782" s="159"/>
      <c r="H3782" s="281"/>
      <c r="I3782" s="159"/>
      <c r="J3782" s="159"/>
      <c r="K3782" s="281"/>
      <c r="L3782" s="293"/>
      <c r="M3782" s="293"/>
      <c r="N3782" s="281"/>
      <c r="O3782" s="288"/>
    </row>
    <row r="3783" spans="1:15" ht="12.75">
      <c r="A3783" s="279" t="s">
        <v>546</v>
      </c>
      <c r="B3783" s="291" t="s">
        <v>58</v>
      </c>
      <c r="C3783" s="158">
        <v>40</v>
      </c>
      <c r="D3783" s="158">
        <v>34</v>
      </c>
      <c r="E3783" s="292">
        <f>(C3783*D3783)/1000</f>
        <v>1.36</v>
      </c>
      <c r="F3783" s="158">
        <v>40</v>
      </c>
      <c r="G3783" s="158">
        <v>30</v>
      </c>
      <c r="H3783" s="292">
        <f aca="true" t="shared" si="504" ref="H3783:H3791">(F3783*G3783)/1000</f>
        <v>1.2</v>
      </c>
      <c r="I3783" s="158">
        <v>40</v>
      </c>
      <c r="J3783" s="158">
        <v>20</v>
      </c>
      <c r="K3783" s="292">
        <f aca="true" t="shared" si="505" ref="K3783:K3791">(I3783*J3783)/1000</f>
        <v>0.8</v>
      </c>
      <c r="L3783" s="158">
        <v>40</v>
      </c>
      <c r="M3783" s="158">
        <v>25</v>
      </c>
      <c r="N3783" s="292">
        <f aca="true" t="shared" si="506" ref="N3783:N3791">(L3783*M3783)/1000</f>
        <v>1</v>
      </c>
      <c r="O3783" s="288">
        <f>SUM(C3783:N3783)</f>
        <v>273.36</v>
      </c>
    </row>
    <row r="3784" spans="1:15" ht="12.75">
      <c r="A3784" s="279" t="s">
        <v>547</v>
      </c>
      <c r="B3784" s="291" t="s">
        <v>58</v>
      </c>
      <c r="C3784" s="158">
        <v>60</v>
      </c>
      <c r="D3784" s="158">
        <v>40</v>
      </c>
      <c r="E3784" s="292">
        <f>(C3784*D3784)/1000</f>
        <v>2.4</v>
      </c>
      <c r="F3784" s="158">
        <v>70</v>
      </c>
      <c r="G3784" s="158">
        <v>30</v>
      </c>
      <c r="H3784" s="292">
        <f t="shared" si="504"/>
        <v>2.1</v>
      </c>
      <c r="I3784" s="158">
        <v>60</v>
      </c>
      <c r="J3784" s="158">
        <v>25</v>
      </c>
      <c r="K3784" s="292">
        <f t="shared" si="505"/>
        <v>1.5</v>
      </c>
      <c r="L3784" s="158">
        <v>70</v>
      </c>
      <c r="M3784" s="158">
        <v>27</v>
      </c>
      <c r="N3784" s="292">
        <f t="shared" si="506"/>
        <v>1.89</v>
      </c>
      <c r="O3784" s="288">
        <f aca="true" t="shared" si="507" ref="O3784:O3791">SUM(E3784,H3784,K3784,N3784)</f>
        <v>7.89</v>
      </c>
    </row>
    <row r="3785" spans="1:15" ht="12.75">
      <c r="A3785" s="279" t="s">
        <v>548</v>
      </c>
      <c r="B3785" s="291" t="s">
        <v>58</v>
      </c>
      <c r="C3785" s="158">
        <v>30</v>
      </c>
      <c r="D3785" s="158">
        <v>20</v>
      </c>
      <c r="E3785" s="292">
        <f aca="true" t="shared" si="508" ref="E3785:E3791">(C3785*D3785)/1000</f>
        <v>0.6</v>
      </c>
      <c r="F3785" s="158">
        <v>30</v>
      </c>
      <c r="G3785" s="158">
        <v>20</v>
      </c>
      <c r="H3785" s="292">
        <f t="shared" si="504"/>
        <v>0.6</v>
      </c>
      <c r="I3785" s="158">
        <v>30</v>
      </c>
      <c r="J3785" s="158">
        <v>20</v>
      </c>
      <c r="K3785" s="292">
        <f t="shared" si="505"/>
        <v>0.6</v>
      </c>
      <c r="L3785" s="158">
        <v>30</v>
      </c>
      <c r="M3785" s="158">
        <v>20</v>
      </c>
      <c r="N3785" s="292">
        <f t="shared" si="506"/>
        <v>0.6</v>
      </c>
      <c r="O3785" s="288">
        <f t="shared" si="507"/>
        <v>2.4</v>
      </c>
    </row>
    <row r="3786" spans="1:15" ht="12.75">
      <c r="A3786" s="279" t="s">
        <v>549</v>
      </c>
      <c r="B3786" s="291" t="s">
        <v>58</v>
      </c>
      <c r="C3786" s="158">
        <v>90</v>
      </c>
      <c r="D3786" s="158">
        <v>30</v>
      </c>
      <c r="E3786" s="292">
        <f t="shared" si="508"/>
        <v>2.7</v>
      </c>
      <c r="F3786" s="158">
        <v>90</v>
      </c>
      <c r="G3786" s="158">
        <v>30</v>
      </c>
      <c r="H3786" s="292">
        <f t="shared" si="504"/>
        <v>2.7</v>
      </c>
      <c r="I3786" s="158">
        <v>90</v>
      </c>
      <c r="J3786" s="158">
        <v>15</v>
      </c>
      <c r="K3786" s="292">
        <f t="shared" si="505"/>
        <v>1.35</v>
      </c>
      <c r="L3786" s="158">
        <v>90</v>
      </c>
      <c r="M3786" s="158">
        <v>25</v>
      </c>
      <c r="N3786" s="292">
        <f t="shared" si="506"/>
        <v>2.25</v>
      </c>
      <c r="O3786" s="288">
        <f t="shared" si="507"/>
        <v>9</v>
      </c>
    </row>
    <row r="3787" spans="1:15" ht="12.75">
      <c r="A3787" s="279" t="s">
        <v>550</v>
      </c>
      <c r="B3787" s="291" t="s">
        <v>58</v>
      </c>
      <c r="C3787" s="158">
        <v>400</v>
      </c>
      <c r="D3787" s="158">
        <v>25</v>
      </c>
      <c r="E3787" s="292">
        <f t="shared" si="508"/>
        <v>10</v>
      </c>
      <c r="F3787" s="158">
        <v>400</v>
      </c>
      <c r="G3787" s="158">
        <v>25</v>
      </c>
      <c r="H3787" s="292">
        <f t="shared" si="504"/>
        <v>10</v>
      </c>
      <c r="I3787" s="158">
        <v>400</v>
      </c>
      <c r="J3787" s="158">
        <v>25</v>
      </c>
      <c r="K3787" s="292">
        <f t="shared" si="505"/>
        <v>10</v>
      </c>
      <c r="L3787" s="158">
        <v>400</v>
      </c>
      <c r="M3787" s="158">
        <v>25</v>
      </c>
      <c r="N3787" s="292">
        <f t="shared" si="506"/>
        <v>10</v>
      </c>
      <c r="O3787" s="288">
        <f t="shared" si="507"/>
        <v>40</v>
      </c>
    </row>
    <row r="3788" spans="1:15" ht="12.75">
      <c r="A3788" s="279" t="s">
        <v>551</v>
      </c>
      <c r="B3788" s="291" t="s">
        <v>58</v>
      </c>
      <c r="C3788" s="158"/>
      <c r="D3788" s="158"/>
      <c r="E3788" s="292">
        <f t="shared" si="508"/>
        <v>0</v>
      </c>
      <c r="F3788" s="158">
        <v>20</v>
      </c>
      <c r="G3788" s="158">
        <v>100</v>
      </c>
      <c r="H3788" s="292">
        <f t="shared" si="504"/>
        <v>2</v>
      </c>
      <c r="I3788" s="158">
        <v>20</v>
      </c>
      <c r="J3788" s="158">
        <v>50</v>
      </c>
      <c r="K3788" s="292">
        <f t="shared" si="505"/>
        <v>1</v>
      </c>
      <c r="L3788" s="158"/>
      <c r="M3788" s="158"/>
      <c r="N3788" s="292">
        <f t="shared" si="506"/>
        <v>0</v>
      </c>
      <c r="O3788" s="288">
        <f t="shared" si="507"/>
        <v>3</v>
      </c>
    </row>
    <row r="3789" spans="1:15" ht="12.75">
      <c r="A3789" s="279" t="s">
        <v>552</v>
      </c>
      <c r="B3789" s="291" t="s">
        <v>58</v>
      </c>
      <c r="C3789" s="158"/>
      <c r="D3789" s="158"/>
      <c r="E3789" s="292">
        <f t="shared" si="508"/>
        <v>0</v>
      </c>
      <c r="F3789" s="158">
        <v>20</v>
      </c>
      <c r="G3789" s="158">
        <v>100</v>
      </c>
      <c r="H3789" s="292">
        <f t="shared" si="504"/>
        <v>2</v>
      </c>
      <c r="I3789" s="158">
        <v>20</v>
      </c>
      <c r="J3789" s="158">
        <v>50</v>
      </c>
      <c r="K3789" s="292">
        <f t="shared" si="505"/>
        <v>1</v>
      </c>
      <c r="L3789" s="158"/>
      <c r="M3789" s="158"/>
      <c r="N3789" s="292">
        <f t="shared" si="506"/>
        <v>0</v>
      </c>
      <c r="O3789" s="288">
        <f t="shared" si="507"/>
        <v>3</v>
      </c>
    </row>
    <row r="3790" spans="1:15" ht="12.75">
      <c r="A3790" s="279" t="s">
        <v>693</v>
      </c>
      <c r="B3790" s="291" t="s">
        <v>58</v>
      </c>
      <c r="C3790" s="158"/>
      <c r="D3790" s="158"/>
      <c r="E3790" s="292">
        <f t="shared" si="508"/>
        <v>0</v>
      </c>
      <c r="F3790" s="158"/>
      <c r="G3790" s="158"/>
      <c r="H3790" s="292">
        <f t="shared" si="504"/>
        <v>0</v>
      </c>
      <c r="I3790" s="158"/>
      <c r="J3790" s="158"/>
      <c r="K3790" s="292">
        <f t="shared" si="505"/>
        <v>0</v>
      </c>
      <c r="L3790" s="158"/>
      <c r="M3790" s="158"/>
      <c r="N3790" s="292">
        <f t="shared" si="506"/>
        <v>0</v>
      </c>
      <c r="O3790" s="288">
        <f t="shared" si="507"/>
        <v>0</v>
      </c>
    </row>
    <row r="3791" spans="1:15" ht="12.75">
      <c r="A3791" s="279" t="s">
        <v>694</v>
      </c>
      <c r="B3791" s="291" t="s">
        <v>58</v>
      </c>
      <c r="C3791" s="158"/>
      <c r="D3791" s="158"/>
      <c r="E3791" s="292">
        <f t="shared" si="508"/>
        <v>0</v>
      </c>
      <c r="F3791" s="158"/>
      <c r="G3791" s="158"/>
      <c r="H3791" s="292">
        <f t="shared" si="504"/>
        <v>0</v>
      </c>
      <c r="I3791" s="158">
        <v>50</v>
      </c>
      <c r="J3791" s="158">
        <v>80</v>
      </c>
      <c r="K3791" s="292">
        <f t="shared" si="505"/>
        <v>4</v>
      </c>
      <c r="L3791" s="158"/>
      <c r="M3791" s="158"/>
      <c r="N3791" s="292">
        <f t="shared" si="506"/>
        <v>0</v>
      </c>
      <c r="O3791" s="288">
        <f t="shared" si="507"/>
        <v>4</v>
      </c>
    </row>
    <row r="3792" spans="1:15" ht="12.75">
      <c r="A3792" s="279"/>
      <c r="B3792" s="291"/>
      <c r="C3792" s="16"/>
      <c r="D3792" s="16"/>
      <c r="E3792" s="281"/>
      <c r="F3792" s="16"/>
      <c r="G3792" s="16"/>
      <c r="H3792" s="281"/>
      <c r="I3792" s="16"/>
      <c r="J3792" s="16"/>
      <c r="K3792" s="281"/>
      <c r="L3792" s="16"/>
      <c r="M3792" s="16"/>
      <c r="N3792" s="292"/>
      <c r="O3792" s="288"/>
    </row>
    <row r="3793" spans="1:15" ht="12.75">
      <c r="A3793" s="285" t="s">
        <v>553</v>
      </c>
      <c r="B3793" s="157"/>
      <c r="C3793" s="157"/>
      <c r="D3793" s="157"/>
      <c r="E3793" s="286">
        <f>SUM(E3783:E3791)</f>
        <v>17.06</v>
      </c>
      <c r="F3793" s="157"/>
      <c r="G3793" s="157"/>
      <c r="H3793" s="286">
        <f>SUM(H3783:H3791)</f>
        <v>20.6</v>
      </c>
      <c r="I3793" s="157"/>
      <c r="J3793" s="157"/>
      <c r="K3793" s="286">
        <f>SUM(K3783:K3791)</f>
        <v>20.25</v>
      </c>
      <c r="L3793" s="157"/>
      <c r="M3793" s="157"/>
      <c r="N3793" s="286">
        <f>SUM(N3783:N3791)</f>
        <v>15.74</v>
      </c>
      <c r="O3793" s="288">
        <f>SUM(E3793,H3793,K3793,N3793)</f>
        <v>73.64999999999999</v>
      </c>
    </row>
    <row r="3794" spans="1:15" ht="12.75">
      <c r="A3794" s="285"/>
      <c r="B3794" s="157"/>
      <c r="C3794" s="157"/>
      <c r="D3794" s="157"/>
      <c r="E3794" s="285"/>
      <c r="F3794" s="157"/>
      <c r="G3794" s="157"/>
      <c r="H3794" s="285"/>
      <c r="I3794" s="157"/>
      <c r="J3794" s="157"/>
      <c r="K3794" s="285"/>
      <c r="L3794" s="157"/>
      <c r="M3794" s="157"/>
      <c r="N3794" s="285"/>
      <c r="O3794" s="294"/>
    </row>
    <row r="3795" spans="1:15" ht="12.75">
      <c r="A3795" s="296" t="s">
        <v>59</v>
      </c>
      <c r="B3795" s="167" t="s">
        <v>169</v>
      </c>
      <c r="C3795" s="297">
        <v>750</v>
      </c>
      <c r="D3795" s="297">
        <v>20</v>
      </c>
      <c r="E3795" s="292">
        <f>(C3795*D3795)/1000</f>
        <v>15</v>
      </c>
      <c r="F3795" s="297">
        <v>700</v>
      </c>
      <c r="G3795" s="297">
        <v>20</v>
      </c>
      <c r="H3795" s="292">
        <f>(F3795*G3795)/1000</f>
        <v>14</v>
      </c>
      <c r="I3795" s="297">
        <v>800</v>
      </c>
      <c r="J3795" s="297">
        <v>20</v>
      </c>
      <c r="K3795" s="292">
        <f>(I3795*J3795)/1000</f>
        <v>16</v>
      </c>
      <c r="L3795" s="298">
        <v>700</v>
      </c>
      <c r="M3795" s="299">
        <v>20</v>
      </c>
      <c r="N3795" s="292">
        <f>(L3795*M3795)/1000</f>
        <v>14</v>
      </c>
      <c r="O3795" s="288">
        <f>SUM(E3795,H3795,K3795,N3795)</f>
        <v>59</v>
      </c>
    </row>
    <row r="3796" spans="1:15" ht="12.75">
      <c r="A3796" s="296"/>
      <c r="B3796" s="167"/>
      <c r="C3796" s="52"/>
      <c r="D3796" s="52"/>
      <c r="E3796" s="281"/>
      <c r="F3796" s="52"/>
      <c r="G3796" s="52"/>
      <c r="H3796" s="281"/>
      <c r="I3796" s="52"/>
      <c r="J3796" s="52"/>
      <c r="K3796" s="281"/>
      <c r="L3796" s="155"/>
      <c r="M3796" s="155"/>
      <c r="N3796" s="300"/>
      <c r="O3796" s="301"/>
    </row>
    <row r="3797" spans="1:15" ht="21">
      <c r="A3797" s="167" t="s">
        <v>60</v>
      </c>
      <c r="B3797" s="167"/>
      <c r="C3797" s="52"/>
      <c r="D3797" s="52"/>
      <c r="E3797" s="302">
        <v>0.5</v>
      </c>
      <c r="F3797" s="303"/>
      <c r="G3797" s="303"/>
      <c r="H3797" s="302">
        <v>0.5</v>
      </c>
      <c r="I3797" s="303"/>
      <c r="J3797" s="303"/>
      <c r="K3797" s="302">
        <v>0.5</v>
      </c>
      <c r="L3797" s="304"/>
      <c r="M3797" s="304"/>
      <c r="N3797" s="304">
        <v>0.5</v>
      </c>
      <c r="O3797" s="305">
        <f>SUM(E3797,H3797,K3797,N3797)</f>
        <v>2</v>
      </c>
    </row>
    <row r="3798" spans="1:15" ht="12.75">
      <c r="A3798" s="362" t="s">
        <v>61</v>
      </c>
      <c r="B3798" s="363"/>
      <c r="C3798" s="363"/>
      <c r="D3798" s="364"/>
      <c r="E3798" s="158"/>
      <c r="F3798" s="158"/>
      <c r="G3798" s="158"/>
      <c r="H3798" s="158"/>
      <c r="I3798" s="158"/>
      <c r="J3798" s="158"/>
      <c r="K3798" s="158"/>
      <c r="L3798" s="158"/>
      <c r="M3798" s="158"/>
      <c r="N3798" s="158"/>
      <c r="O3798" s="158"/>
    </row>
    <row r="3799" spans="1:15" ht="22.5">
      <c r="A3799" s="52" t="s">
        <v>62</v>
      </c>
      <c r="B3799" s="167" t="s">
        <v>63</v>
      </c>
      <c r="C3799" s="297">
        <v>7.62</v>
      </c>
      <c r="D3799" s="297">
        <v>4.38</v>
      </c>
      <c r="E3799" s="302">
        <f>C3799*D3799</f>
        <v>33.3756</v>
      </c>
      <c r="F3799" s="297">
        <v>5.15</v>
      </c>
      <c r="G3799" s="297">
        <v>4.38</v>
      </c>
      <c r="H3799" s="302">
        <f>F3799*G3799</f>
        <v>22.557000000000002</v>
      </c>
      <c r="I3799" s="297">
        <v>3.07</v>
      </c>
      <c r="J3799" s="297">
        <v>4.39</v>
      </c>
      <c r="K3799" s="302">
        <f>I3799*J3799</f>
        <v>13.477299999999998</v>
      </c>
      <c r="L3799" s="307">
        <v>9.7</v>
      </c>
      <c r="M3799" s="303">
        <v>4.37</v>
      </c>
      <c r="N3799" s="302">
        <f>L3799*M3799</f>
        <v>42.388999999999996</v>
      </c>
      <c r="O3799" s="308">
        <f>E3799+H3799+K3799+N3799</f>
        <v>111.79889999999999</v>
      </c>
    </row>
    <row r="3800" spans="1:15" ht="22.5">
      <c r="A3800" s="52" t="s">
        <v>64</v>
      </c>
      <c r="B3800" s="167" t="s">
        <v>65</v>
      </c>
      <c r="C3800" s="297">
        <v>68.53</v>
      </c>
      <c r="D3800" s="297">
        <v>2.222</v>
      </c>
      <c r="E3800" s="302">
        <f>C3800*D3800</f>
        <v>152.27366</v>
      </c>
      <c r="F3800" s="297">
        <v>12.92</v>
      </c>
      <c r="G3800" s="297">
        <v>2.222</v>
      </c>
      <c r="H3800" s="302">
        <f>F3800*G3800</f>
        <v>28.70824</v>
      </c>
      <c r="I3800" s="297"/>
      <c r="J3800" s="297"/>
      <c r="K3800" s="302">
        <f>I3800*J3800</f>
        <v>0</v>
      </c>
      <c r="L3800" s="307">
        <v>56.66</v>
      </c>
      <c r="M3800" s="303">
        <v>2.222</v>
      </c>
      <c r="N3800" s="302">
        <f>L3800*M3800</f>
        <v>125.89851999999999</v>
      </c>
      <c r="O3800" s="308">
        <f>E3800+H3800+K3800+N3800</f>
        <v>306.88041999999996</v>
      </c>
    </row>
    <row r="3801" spans="1:15" ht="45">
      <c r="A3801" s="52" t="s">
        <v>66</v>
      </c>
      <c r="B3801" s="167" t="s">
        <v>65</v>
      </c>
      <c r="C3801" s="297"/>
      <c r="D3801" s="297">
        <v>2.22</v>
      </c>
      <c r="E3801" s="302">
        <f>C3801*D3801</f>
        <v>0</v>
      </c>
      <c r="F3801" s="297"/>
      <c r="G3801" s="297">
        <v>2.22</v>
      </c>
      <c r="H3801" s="302">
        <f>F3801*G3801</f>
        <v>0</v>
      </c>
      <c r="I3801" s="297"/>
      <c r="J3801" s="297">
        <v>2.22</v>
      </c>
      <c r="K3801" s="302">
        <f>I3801*J3801</f>
        <v>0</v>
      </c>
      <c r="L3801" s="307"/>
      <c r="M3801" s="303">
        <v>2.22</v>
      </c>
      <c r="N3801" s="302">
        <f>L3801*M3801</f>
        <v>0</v>
      </c>
      <c r="O3801" s="308">
        <f>E3801+H3801+K3801+N3801</f>
        <v>0</v>
      </c>
    </row>
    <row r="3802" spans="1:15" ht="22.5">
      <c r="A3802" s="52" t="s">
        <v>67</v>
      </c>
      <c r="B3802" s="167" t="s">
        <v>32</v>
      </c>
      <c r="C3802" s="297">
        <v>220</v>
      </c>
      <c r="D3802" s="297">
        <v>0.03</v>
      </c>
      <c r="E3802" s="302">
        <f>C3802*D3802</f>
        <v>6.6</v>
      </c>
      <c r="F3802" s="297">
        <v>221</v>
      </c>
      <c r="G3802" s="297">
        <v>0.03</v>
      </c>
      <c r="H3802" s="302">
        <f>F3802*G3802</f>
        <v>6.63</v>
      </c>
      <c r="I3802" s="297">
        <v>220</v>
      </c>
      <c r="J3802" s="297">
        <v>0.03</v>
      </c>
      <c r="K3802" s="302">
        <f>I3802*J3802</f>
        <v>6.6</v>
      </c>
      <c r="L3802" s="297">
        <v>221</v>
      </c>
      <c r="M3802" s="297">
        <v>0.029</v>
      </c>
      <c r="N3802" s="302">
        <f>L3802*M3802</f>
        <v>6.409000000000001</v>
      </c>
      <c r="O3802" s="308">
        <f>E3802+H3802+K3802+N3802</f>
        <v>26.238999999999997</v>
      </c>
    </row>
    <row r="3803" spans="1:15" ht="22.5">
      <c r="A3803" s="52" t="s">
        <v>68</v>
      </c>
      <c r="B3803" s="167" t="s">
        <v>32</v>
      </c>
      <c r="C3803" s="297"/>
      <c r="D3803" s="297">
        <v>0.0175</v>
      </c>
      <c r="E3803" s="302">
        <f>C3803*D3803</f>
        <v>0</v>
      </c>
      <c r="F3803" s="297"/>
      <c r="G3803" s="297">
        <v>0.0173</v>
      </c>
      <c r="H3803" s="302">
        <f>F3803*G3803</f>
        <v>0</v>
      </c>
      <c r="I3803" s="297"/>
      <c r="J3803" s="297">
        <v>0.0172</v>
      </c>
      <c r="K3803" s="302">
        <f>I3803*J3803</f>
        <v>0</v>
      </c>
      <c r="L3803" s="303"/>
      <c r="M3803" s="303">
        <v>0.017</v>
      </c>
      <c r="N3803" s="302">
        <f>L3803*M3803</f>
        <v>0</v>
      </c>
      <c r="O3803" s="308">
        <f>E3803+H3803+K3803+N3803</f>
        <v>0</v>
      </c>
    </row>
    <row r="3804" spans="1:15" ht="52.5">
      <c r="A3804" s="291" t="s">
        <v>69</v>
      </c>
      <c r="B3804" s="309" t="s">
        <v>1</v>
      </c>
      <c r="C3804" s="157"/>
      <c r="D3804" s="157"/>
      <c r="E3804" s="286">
        <f>E3799+E3800+E3801+E3802+E3803</f>
        <v>192.24926</v>
      </c>
      <c r="F3804" s="286"/>
      <c r="G3804" s="286"/>
      <c r="H3804" s="286">
        <f>H3799+H3800+H3801+H3802+H3803</f>
        <v>57.89524000000001</v>
      </c>
      <c r="I3804" s="286"/>
      <c r="J3804" s="286"/>
      <c r="K3804" s="286">
        <f>K3799+K3800+K3801+K3802+K3803</f>
        <v>20.077299999999997</v>
      </c>
      <c r="L3804" s="286"/>
      <c r="M3804" s="286"/>
      <c r="N3804" s="286">
        <f>N3799+N3800+N3801+N3802+N3803</f>
        <v>174.69651999999996</v>
      </c>
      <c r="O3804" s="286">
        <f>O3799+O3800+O3801+O3802+O3803</f>
        <v>444.91831999999994</v>
      </c>
    </row>
    <row r="3805" spans="1:15" ht="12.75">
      <c r="A3805" s="352" t="s">
        <v>554</v>
      </c>
      <c r="B3805" s="365"/>
      <c r="C3805" s="365"/>
      <c r="D3805" s="365"/>
      <c r="E3805" s="365"/>
      <c r="F3805" s="365"/>
      <c r="G3805" s="365"/>
      <c r="H3805" s="365"/>
      <c r="I3805" s="365"/>
      <c r="J3805" s="365"/>
      <c r="K3805" s="365"/>
      <c r="L3805" s="365"/>
      <c r="M3805" s="365"/>
      <c r="N3805" s="365"/>
      <c r="O3805" s="366"/>
    </row>
    <row r="3806" spans="1:15" ht="12.75">
      <c r="A3806" s="1"/>
      <c r="B3806" s="1"/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</row>
    <row r="3807" spans="1:15" ht="12.75">
      <c r="A3807" s="167" t="s">
        <v>70</v>
      </c>
      <c r="B3807" s="167" t="s">
        <v>32</v>
      </c>
      <c r="C3807" s="297"/>
      <c r="D3807" s="297"/>
      <c r="E3807" s="302">
        <f>C3807*D3807</f>
        <v>0</v>
      </c>
      <c r="F3807" s="297"/>
      <c r="G3807" s="297"/>
      <c r="H3807" s="302">
        <f>F3807*G3807</f>
        <v>0</v>
      </c>
      <c r="I3807" s="297"/>
      <c r="J3807" s="297"/>
      <c r="K3807" s="302">
        <f>I3807*J3807</f>
        <v>0</v>
      </c>
      <c r="L3807" s="307"/>
      <c r="M3807" s="303"/>
      <c r="N3807" s="302">
        <f>L3807*M3807</f>
        <v>0</v>
      </c>
      <c r="O3807" s="308">
        <f>E3807+H3807+K3807+N3807</f>
        <v>0</v>
      </c>
    </row>
    <row r="3808" spans="1:15" ht="12.75">
      <c r="A3808" s="167" t="s">
        <v>71</v>
      </c>
      <c r="B3808" s="167" t="s">
        <v>141</v>
      </c>
      <c r="C3808" s="297"/>
      <c r="D3808" s="297"/>
      <c r="E3808" s="302">
        <f>C3808*D3808</f>
        <v>0</v>
      </c>
      <c r="F3808" s="297"/>
      <c r="G3808" s="297"/>
      <c r="H3808" s="302">
        <f>F3808*G3808</f>
        <v>0</v>
      </c>
      <c r="I3808" s="297"/>
      <c r="J3808" s="297"/>
      <c r="K3808" s="302">
        <f>I3808*J3808</f>
        <v>0</v>
      </c>
      <c r="L3808" s="307"/>
      <c r="M3808" s="303"/>
      <c r="N3808" s="302">
        <f>L3808*M3808</f>
        <v>0</v>
      </c>
      <c r="O3808" s="308">
        <f>E3808+H3808+K3808+N3808</f>
        <v>0</v>
      </c>
    </row>
    <row r="3809" spans="1:15" ht="21">
      <c r="A3809" s="167" t="s">
        <v>619</v>
      </c>
      <c r="B3809" s="167"/>
      <c r="C3809" s="297"/>
      <c r="D3809" s="297"/>
      <c r="E3809" s="302">
        <f>SUM(E3807:E3808)</f>
        <v>0</v>
      </c>
      <c r="F3809" s="297"/>
      <c r="G3809" s="297"/>
      <c r="H3809" s="302">
        <f>SUM(H3807:H3808)</f>
        <v>0</v>
      </c>
      <c r="I3809" s="297"/>
      <c r="J3809" s="297"/>
      <c r="K3809" s="302">
        <f>SUM(K3807:K3808)</f>
        <v>0</v>
      </c>
      <c r="L3809" s="307"/>
      <c r="M3809" s="307"/>
      <c r="N3809" s="302">
        <f>SUM(N3807:N3808)</f>
        <v>0</v>
      </c>
      <c r="O3809" s="308">
        <f>SUM(O3807:O3808)</f>
        <v>0</v>
      </c>
    </row>
    <row r="3810" spans="1:15" ht="12.75">
      <c r="A3810" s="167"/>
      <c r="B3810" s="167"/>
      <c r="C3810" s="167"/>
      <c r="D3810" s="167"/>
      <c r="E3810" s="310"/>
      <c r="F3810" s="167"/>
      <c r="G3810" s="167"/>
      <c r="H3810" s="167"/>
      <c r="I3810" s="167"/>
      <c r="J3810" s="167"/>
      <c r="K3810" s="310"/>
      <c r="L3810" s="310"/>
      <c r="M3810" s="310"/>
      <c r="N3810" s="310"/>
      <c r="O3810" s="311"/>
    </row>
    <row r="3811" spans="1:15" ht="12.75">
      <c r="A3811" s="167" t="s">
        <v>650</v>
      </c>
      <c r="B3811" s="167" t="s">
        <v>561</v>
      </c>
      <c r="C3811" s="52"/>
      <c r="D3811" s="52"/>
      <c r="E3811" s="302">
        <v>12</v>
      </c>
      <c r="F3811" s="160"/>
      <c r="G3811" s="160"/>
      <c r="H3811" s="168">
        <v>18</v>
      </c>
      <c r="I3811" s="160"/>
      <c r="J3811" s="160"/>
      <c r="K3811" s="168">
        <v>3.6</v>
      </c>
      <c r="L3811" s="160"/>
      <c r="M3811" s="160"/>
      <c r="N3811" s="168">
        <v>5</v>
      </c>
      <c r="O3811" s="308">
        <f>E3811+H3811+K3811+N3811</f>
        <v>38.6</v>
      </c>
    </row>
    <row r="3812" spans="1:15" ht="12.75">
      <c r="A3812" s="167"/>
      <c r="B3812" s="167"/>
      <c r="C3812" s="52"/>
      <c r="D3812" s="52"/>
      <c r="E3812" s="302"/>
      <c r="F3812" s="52"/>
      <c r="G3812" s="52"/>
      <c r="H3812" s="52"/>
      <c r="I3812" s="52"/>
      <c r="J3812" s="52"/>
      <c r="K3812" s="52"/>
      <c r="L3812" s="52"/>
      <c r="M3812" s="52"/>
      <c r="N3812" s="52"/>
      <c r="O3812" s="316"/>
    </row>
    <row r="3813" spans="1:15" ht="21">
      <c r="A3813" s="167" t="s">
        <v>562</v>
      </c>
      <c r="B3813" s="167"/>
      <c r="C3813" s="167"/>
      <c r="D3813" s="167"/>
      <c r="E3813" s="310"/>
      <c r="F3813" s="167"/>
      <c r="G3813" s="167"/>
      <c r="H3813" s="310"/>
      <c r="I3813" s="167"/>
      <c r="J3813" s="167"/>
      <c r="K3813" s="310"/>
      <c r="L3813" s="310"/>
      <c r="M3813" s="310"/>
      <c r="N3813" s="310"/>
      <c r="O3813" s="157"/>
    </row>
    <row r="3814" spans="1:15" ht="12.75">
      <c r="A3814" s="52" t="s">
        <v>563</v>
      </c>
      <c r="B3814" s="167" t="s">
        <v>333</v>
      </c>
      <c r="C3814" s="297">
        <v>40</v>
      </c>
      <c r="D3814" s="297">
        <v>80</v>
      </c>
      <c r="E3814" s="292">
        <f aca="true" t="shared" si="509" ref="E3814:E3819">(C3814*D3814)/1000</f>
        <v>3.2</v>
      </c>
      <c r="F3814" s="297"/>
      <c r="G3814" s="297"/>
      <c r="H3814" s="292">
        <f aca="true" t="shared" si="510" ref="H3814:H3819">(F3814*G3814)/1000</f>
        <v>0</v>
      </c>
      <c r="I3814" s="297"/>
      <c r="J3814" s="297"/>
      <c r="K3814" s="292">
        <f aca="true" t="shared" si="511" ref="K3814:K3819">(I3814*J3814)/1000</f>
        <v>0</v>
      </c>
      <c r="L3814" s="298"/>
      <c r="M3814" s="298"/>
      <c r="N3814" s="292">
        <f aca="true" t="shared" si="512" ref="N3814:N3819">(L3814*M3814)/1000</f>
        <v>0</v>
      </c>
      <c r="O3814" s="308">
        <f aca="true" t="shared" si="513" ref="O3814:O3820">E3814+H3814+K3814+N3814</f>
        <v>3.2</v>
      </c>
    </row>
    <row r="3815" spans="1:15" ht="12.75">
      <c r="A3815" s="52" t="s">
        <v>565</v>
      </c>
      <c r="B3815" s="167" t="s">
        <v>333</v>
      </c>
      <c r="C3815" s="297">
        <v>1</v>
      </c>
      <c r="D3815" s="297">
        <v>100</v>
      </c>
      <c r="E3815" s="292">
        <f t="shared" si="509"/>
        <v>0.1</v>
      </c>
      <c r="F3815" s="297">
        <v>1</v>
      </c>
      <c r="G3815" s="297">
        <v>100</v>
      </c>
      <c r="H3815" s="292">
        <f t="shared" si="510"/>
        <v>0.1</v>
      </c>
      <c r="I3815" s="297">
        <v>1</v>
      </c>
      <c r="J3815" s="297">
        <v>100</v>
      </c>
      <c r="K3815" s="292">
        <f t="shared" si="511"/>
        <v>0.1</v>
      </c>
      <c r="L3815" s="298">
        <v>1</v>
      </c>
      <c r="M3815" s="298">
        <v>100</v>
      </c>
      <c r="N3815" s="292">
        <f t="shared" si="512"/>
        <v>0.1</v>
      </c>
      <c r="O3815" s="308">
        <f t="shared" si="513"/>
        <v>0.4</v>
      </c>
    </row>
    <row r="3816" spans="1:15" ht="12.75">
      <c r="A3816" s="52" t="s">
        <v>566</v>
      </c>
      <c r="B3816" s="167" t="s">
        <v>365</v>
      </c>
      <c r="C3816" s="297"/>
      <c r="D3816" s="297"/>
      <c r="E3816" s="292">
        <f t="shared" si="509"/>
        <v>0</v>
      </c>
      <c r="F3816" s="297"/>
      <c r="G3816" s="297"/>
      <c r="H3816" s="292">
        <f t="shared" si="510"/>
        <v>0</v>
      </c>
      <c r="I3816" s="297"/>
      <c r="J3816" s="297"/>
      <c r="K3816" s="292">
        <f t="shared" si="511"/>
        <v>0</v>
      </c>
      <c r="L3816" s="298"/>
      <c r="M3816" s="298"/>
      <c r="N3816" s="292">
        <f t="shared" si="512"/>
        <v>0</v>
      </c>
      <c r="O3816" s="308">
        <f t="shared" si="513"/>
        <v>0</v>
      </c>
    </row>
    <row r="3817" spans="1:15" ht="12.75">
      <c r="A3817" s="52" t="s">
        <v>567</v>
      </c>
      <c r="B3817" s="167" t="s">
        <v>333</v>
      </c>
      <c r="C3817" s="297">
        <v>50</v>
      </c>
      <c r="D3817" s="297">
        <v>5</v>
      </c>
      <c r="E3817" s="292">
        <f t="shared" si="509"/>
        <v>0.25</v>
      </c>
      <c r="F3817" s="297">
        <v>50</v>
      </c>
      <c r="G3817" s="297">
        <v>5</v>
      </c>
      <c r="H3817" s="292">
        <f t="shared" si="510"/>
        <v>0.25</v>
      </c>
      <c r="I3817" s="297"/>
      <c r="J3817" s="297"/>
      <c r="K3817" s="292">
        <f t="shared" si="511"/>
        <v>0</v>
      </c>
      <c r="L3817" s="298"/>
      <c r="M3817" s="298"/>
      <c r="N3817" s="292">
        <f t="shared" si="512"/>
        <v>0</v>
      </c>
      <c r="O3817" s="308">
        <f t="shared" si="513"/>
        <v>0.5</v>
      </c>
    </row>
    <row r="3818" spans="1:15" ht="22.5">
      <c r="A3818" s="52" t="s">
        <v>194</v>
      </c>
      <c r="B3818" s="167" t="s">
        <v>193</v>
      </c>
      <c r="C3818" s="297">
        <v>10</v>
      </c>
      <c r="D3818" s="297">
        <v>500</v>
      </c>
      <c r="E3818" s="292">
        <f t="shared" si="509"/>
        <v>5</v>
      </c>
      <c r="F3818" s="297"/>
      <c r="G3818" s="297"/>
      <c r="H3818" s="292">
        <f t="shared" si="510"/>
        <v>0</v>
      </c>
      <c r="I3818" s="297"/>
      <c r="J3818" s="297"/>
      <c r="K3818" s="292">
        <f t="shared" si="511"/>
        <v>0</v>
      </c>
      <c r="L3818" s="298"/>
      <c r="M3818" s="298"/>
      <c r="N3818" s="292">
        <f t="shared" si="512"/>
        <v>0</v>
      </c>
      <c r="O3818" s="308">
        <f t="shared" si="513"/>
        <v>5</v>
      </c>
    </row>
    <row r="3819" spans="1:15" ht="12.75">
      <c r="A3819" s="52" t="s">
        <v>192</v>
      </c>
      <c r="B3819" s="167" t="s">
        <v>193</v>
      </c>
      <c r="C3819" s="297">
        <v>40</v>
      </c>
      <c r="D3819" s="297">
        <v>450</v>
      </c>
      <c r="E3819" s="292">
        <f t="shared" si="509"/>
        <v>18</v>
      </c>
      <c r="F3819" s="297"/>
      <c r="G3819" s="297"/>
      <c r="H3819" s="292">
        <f t="shared" si="510"/>
        <v>0</v>
      </c>
      <c r="I3819" s="297"/>
      <c r="J3819" s="297"/>
      <c r="K3819" s="292">
        <f t="shared" si="511"/>
        <v>0</v>
      </c>
      <c r="L3819" s="298"/>
      <c r="M3819" s="298"/>
      <c r="N3819" s="292">
        <f t="shared" si="512"/>
        <v>0</v>
      </c>
      <c r="O3819" s="308">
        <f t="shared" si="513"/>
        <v>18</v>
      </c>
    </row>
    <row r="3820" spans="1:15" ht="33.75">
      <c r="A3820" s="143" t="s">
        <v>569</v>
      </c>
      <c r="B3820" s="167" t="s">
        <v>561</v>
      </c>
      <c r="C3820" s="167"/>
      <c r="D3820" s="167"/>
      <c r="E3820" s="312">
        <v>5</v>
      </c>
      <c r="F3820" s="313"/>
      <c r="G3820" s="313"/>
      <c r="H3820" s="312">
        <v>5</v>
      </c>
      <c r="I3820" s="313"/>
      <c r="J3820" s="313"/>
      <c r="K3820" s="312">
        <v>5</v>
      </c>
      <c r="L3820" s="312"/>
      <c r="M3820" s="312"/>
      <c r="N3820" s="312">
        <v>5</v>
      </c>
      <c r="O3820" s="308">
        <f t="shared" si="513"/>
        <v>20</v>
      </c>
    </row>
    <row r="3821" spans="1:15" ht="32.25">
      <c r="A3821" s="314" t="s">
        <v>78</v>
      </c>
      <c r="B3821" s="309" t="s">
        <v>1</v>
      </c>
      <c r="C3821" s="309"/>
      <c r="D3821" s="309"/>
      <c r="E3821" s="315">
        <f>SUM(E3814:E3820)</f>
        <v>31.55</v>
      </c>
      <c r="F3821" s="315"/>
      <c r="G3821" s="315"/>
      <c r="H3821" s="315">
        <f>SUM(H3814:H3820)</f>
        <v>5.35</v>
      </c>
      <c r="I3821" s="315"/>
      <c r="J3821" s="315"/>
      <c r="K3821" s="315">
        <f>SUM(K3814:K3820)</f>
        <v>5.1</v>
      </c>
      <c r="L3821" s="315"/>
      <c r="M3821" s="315"/>
      <c r="N3821" s="315">
        <f>SUM(N3814:N3820)</f>
        <v>5.1</v>
      </c>
      <c r="O3821" s="315">
        <f>SUM(O3814:O3820)</f>
        <v>47.1</v>
      </c>
    </row>
    <row r="3822" spans="1:15" ht="21">
      <c r="A3822" s="1" t="s">
        <v>79</v>
      </c>
      <c r="B3822" s="167"/>
      <c r="C3822" s="158"/>
      <c r="D3822" s="158"/>
      <c r="E3822" s="158"/>
      <c r="F3822" s="158"/>
      <c r="G3822" s="158"/>
      <c r="H3822" s="158"/>
      <c r="I3822" s="158"/>
      <c r="J3822" s="158"/>
      <c r="K3822" s="158"/>
      <c r="L3822" s="158"/>
      <c r="M3822" s="158"/>
      <c r="N3822" s="158"/>
      <c r="O3822" s="157"/>
    </row>
    <row r="3823" spans="1:15" ht="12.75">
      <c r="A3823" s="1"/>
      <c r="B3823" s="167"/>
      <c r="C3823" s="158"/>
      <c r="D3823" s="158"/>
      <c r="E3823" s="158"/>
      <c r="F3823" s="158"/>
      <c r="G3823" s="158"/>
      <c r="H3823" s="158"/>
      <c r="I3823" s="158"/>
      <c r="J3823" s="158"/>
      <c r="K3823" s="158"/>
      <c r="L3823" s="158"/>
      <c r="M3823" s="158"/>
      <c r="N3823" s="158"/>
      <c r="O3823" s="157"/>
    </row>
    <row r="3824" spans="1:15" ht="33.75">
      <c r="A3824" s="143" t="s">
        <v>640</v>
      </c>
      <c r="B3824" s="167" t="s">
        <v>561</v>
      </c>
      <c r="C3824" s="158"/>
      <c r="D3824" s="158"/>
      <c r="E3824" s="316">
        <v>3.5</v>
      </c>
      <c r="F3824" s="158"/>
      <c r="G3824" s="158"/>
      <c r="H3824" s="316"/>
      <c r="I3824" s="316"/>
      <c r="J3824" s="316"/>
      <c r="K3824" s="316"/>
      <c r="L3824" s="158"/>
      <c r="M3824" s="158"/>
      <c r="N3824" s="316"/>
      <c r="O3824" s="308">
        <f>E3824+H3824+K3824+N3824</f>
        <v>3.5</v>
      </c>
    </row>
    <row r="3825" spans="1:15" ht="12.75">
      <c r="A3825" s="143" t="s">
        <v>707</v>
      </c>
      <c r="B3825" s="167" t="s">
        <v>561</v>
      </c>
      <c r="C3825" s="158"/>
      <c r="D3825" s="158"/>
      <c r="E3825" s="316">
        <v>2.5</v>
      </c>
      <c r="F3825" s="158"/>
      <c r="G3825" s="158"/>
      <c r="H3825" s="316"/>
      <c r="I3825" s="316"/>
      <c r="J3825" s="316"/>
      <c r="K3825" s="338"/>
      <c r="L3825" s="339"/>
      <c r="M3825" s="339"/>
      <c r="N3825" s="338"/>
      <c r="O3825" s="308"/>
    </row>
    <row r="3826" spans="1:15" ht="33.75">
      <c r="A3826" s="143" t="s">
        <v>630</v>
      </c>
      <c r="B3826" s="167" t="s">
        <v>561</v>
      </c>
      <c r="C3826" s="52"/>
      <c r="D3826" s="52"/>
      <c r="E3826" s="302">
        <v>12</v>
      </c>
      <c r="F3826" s="52"/>
      <c r="G3826" s="52"/>
      <c r="H3826" s="52"/>
      <c r="I3826" s="52"/>
      <c r="J3826" s="52"/>
      <c r="K3826" s="319"/>
      <c r="L3826" s="319"/>
      <c r="M3826" s="319"/>
      <c r="N3826" s="335"/>
      <c r="O3826" s="308">
        <f>E3826+H3826+K3826+N3826</f>
        <v>12</v>
      </c>
    </row>
    <row r="3827" spans="1:15" ht="31.5">
      <c r="A3827" s="1" t="s">
        <v>176</v>
      </c>
      <c r="B3827" s="317" t="s">
        <v>1</v>
      </c>
      <c r="C3827" s="158"/>
      <c r="D3827" s="158"/>
      <c r="E3827" s="286">
        <f>SUM(E3824:E3826)</f>
        <v>18</v>
      </c>
      <c r="F3827" s="104"/>
      <c r="G3827" s="104"/>
      <c r="H3827" s="286">
        <f>SUM(H3824:H3826)</f>
        <v>0</v>
      </c>
      <c r="I3827" s="104"/>
      <c r="J3827" s="104"/>
      <c r="K3827" s="286">
        <f>SUM(K3824:K3826)</f>
        <v>0</v>
      </c>
      <c r="L3827" s="318"/>
      <c r="M3827" s="318"/>
      <c r="N3827" s="286">
        <f>SUM(N3824:N3826)</f>
        <v>0</v>
      </c>
      <c r="O3827" s="315">
        <f>SUM(O3824:O3826)</f>
        <v>15.5</v>
      </c>
    </row>
    <row r="3828" spans="1:15" ht="12.75">
      <c r="A3828" s="352" t="s">
        <v>80</v>
      </c>
      <c r="B3828" s="363"/>
      <c r="C3828" s="363"/>
      <c r="D3828" s="363"/>
      <c r="E3828" s="364"/>
      <c r="F3828" s="158"/>
      <c r="G3828" s="158"/>
      <c r="H3828" s="158"/>
      <c r="I3828" s="158"/>
      <c r="J3828" s="158"/>
      <c r="K3828" s="158"/>
      <c r="L3828" s="158"/>
      <c r="M3828" s="158"/>
      <c r="N3828" s="158"/>
      <c r="O3828" s="158"/>
    </row>
    <row r="3829" spans="1:15" ht="12.75">
      <c r="A3829" s="319" t="s">
        <v>2</v>
      </c>
      <c r="B3829" s="280" t="s">
        <v>572</v>
      </c>
      <c r="C3829" s="306">
        <v>2</v>
      </c>
      <c r="D3829" s="104">
        <v>100</v>
      </c>
      <c r="E3829" s="292">
        <f aca="true" t="shared" si="514" ref="E3829:E3834">(C3829*D3829)/1000</f>
        <v>0.2</v>
      </c>
      <c r="F3829" s="306">
        <v>2</v>
      </c>
      <c r="G3829" s="104">
        <v>100</v>
      </c>
      <c r="H3829" s="292">
        <f aca="true" t="shared" si="515" ref="H3829:H3834">(F3829*G3829)/1000</f>
        <v>0.2</v>
      </c>
      <c r="I3829" s="306">
        <v>2</v>
      </c>
      <c r="J3829" s="104">
        <v>100</v>
      </c>
      <c r="K3829" s="292">
        <f aca="true" t="shared" si="516" ref="K3829:K3834">(I3829*J3829)/1000</f>
        <v>0.2</v>
      </c>
      <c r="L3829" s="306">
        <v>2</v>
      </c>
      <c r="M3829" s="104">
        <v>100</v>
      </c>
      <c r="N3829" s="292">
        <f aca="true" t="shared" si="517" ref="N3829:N3834">(L3829*M3829)/1000</f>
        <v>0.2</v>
      </c>
      <c r="O3829" s="308">
        <f aca="true" t="shared" si="518" ref="O3829:O3862">E3829+H3829+K3829+N3829</f>
        <v>0.8</v>
      </c>
    </row>
    <row r="3830" spans="1:15" ht="12.75">
      <c r="A3830" s="319" t="s">
        <v>573</v>
      </c>
      <c r="B3830" s="280" t="s">
        <v>9</v>
      </c>
      <c r="C3830" s="306">
        <v>1</v>
      </c>
      <c r="D3830" s="104">
        <v>100</v>
      </c>
      <c r="E3830" s="292">
        <f t="shared" si="514"/>
        <v>0.1</v>
      </c>
      <c r="F3830" s="306"/>
      <c r="G3830" s="104"/>
      <c r="H3830" s="292">
        <f t="shared" si="515"/>
        <v>0</v>
      </c>
      <c r="I3830" s="306">
        <v>1</v>
      </c>
      <c r="J3830" s="104">
        <v>100</v>
      </c>
      <c r="K3830" s="292">
        <f t="shared" si="516"/>
        <v>0.1</v>
      </c>
      <c r="L3830" s="306">
        <v>1</v>
      </c>
      <c r="M3830" s="104">
        <v>100</v>
      </c>
      <c r="N3830" s="292">
        <f t="shared" si="517"/>
        <v>0.1</v>
      </c>
      <c r="O3830" s="308">
        <f t="shared" si="518"/>
        <v>0.30000000000000004</v>
      </c>
    </row>
    <row r="3831" spans="1:15" ht="12.75">
      <c r="A3831" s="319" t="s">
        <v>6</v>
      </c>
      <c r="B3831" s="280" t="s">
        <v>9</v>
      </c>
      <c r="C3831" s="306">
        <v>5</v>
      </c>
      <c r="D3831" s="104">
        <v>33</v>
      </c>
      <c r="E3831" s="292">
        <f t="shared" si="514"/>
        <v>0.165</v>
      </c>
      <c r="F3831" s="306">
        <v>5</v>
      </c>
      <c r="G3831" s="104">
        <v>33</v>
      </c>
      <c r="H3831" s="292">
        <f t="shared" si="515"/>
        <v>0.165</v>
      </c>
      <c r="I3831" s="306">
        <v>5</v>
      </c>
      <c r="J3831" s="104">
        <v>33</v>
      </c>
      <c r="K3831" s="292">
        <f t="shared" si="516"/>
        <v>0.165</v>
      </c>
      <c r="L3831" s="306">
        <v>5</v>
      </c>
      <c r="M3831" s="104">
        <v>33</v>
      </c>
      <c r="N3831" s="292">
        <f t="shared" si="517"/>
        <v>0.165</v>
      </c>
      <c r="O3831" s="308">
        <f t="shared" si="518"/>
        <v>0.66</v>
      </c>
    </row>
    <row r="3832" spans="1:15" ht="12.75">
      <c r="A3832" s="319" t="s">
        <v>574</v>
      </c>
      <c r="B3832" s="280" t="s">
        <v>572</v>
      </c>
      <c r="C3832" s="306">
        <v>2</v>
      </c>
      <c r="D3832" s="104">
        <v>10</v>
      </c>
      <c r="E3832" s="292">
        <f t="shared" si="514"/>
        <v>0.02</v>
      </c>
      <c r="F3832" s="306">
        <v>2</v>
      </c>
      <c r="G3832" s="104">
        <v>10</v>
      </c>
      <c r="H3832" s="292">
        <f t="shared" si="515"/>
        <v>0.02</v>
      </c>
      <c r="I3832" s="306">
        <v>2</v>
      </c>
      <c r="J3832" s="104">
        <v>10</v>
      </c>
      <c r="K3832" s="292">
        <f t="shared" si="516"/>
        <v>0.02</v>
      </c>
      <c r="L3832" s="306">
        <v>2</v>
      </c>
      <c r="M3832" s="104">
        <v>10</v>
      </c>
      <c r="N3832" s="292">
        <f t="shared" si="517"/>
        <v>0.02</v>
      </c>
      <c r="O3832" s="308">
        <f t="shared" si="518"/>
        <v>0.08</v>
      </c>
    </row>
    <row r="3833" spans="1:15" ht="12.75">
      <c r="A3833" s="319" t="s">
        <v>576</v>
      </c>
      <c r="B3833" s="280" t="s">
        <v>577</v>
      </c>
      <c r="C3833" s="306">
        <v>5</v>
      </c>
      <c r="D3833" s="104">
        <v>8</v>
      </c>
      <c r="E3833" s="292">
        <f t="shared" si="514"/>
        <v>0.04</v>
      </c>
      <c r="F3833" s="306">
        <v>5</v>
      </c>
      <c r="G3833" s="104">
        <v>8</v>
      </c>
      <c r="H3833" s="292">
        <f t="shared" si="515"/>
        <v>0.04</v>
      </c>
      <c r="I3833" s="306">
        <v>5</v>
      </c>
      <c r="J3833" s="104">
        <v>8</v>
      </c>
      <c r="K3833" s="292">
        <f t="shared" si="516"/>
        <v>0.04</v>
      </c>
      <c r="L3833" s="306">
        <v>5</v>
      </c>
      <c r="M3833" s="104">
        <v>8</v>
      </c>
      <c r="N3833" s="292">
        <f t="shared" si="517"/>
        <v>0.04</v>
      </c>
      <c r="O3833" s="308">
        <f t="shared" si="518"/>
        <v>0.16</v>
      </c>
    </row>
    <row r="3834" spans="1:15" ht="22.5">
      <c r="A3834" s="319" t="s">
        <v>623</v>
      </c>
      <c r="B3834" s="280" t="s">
        <v>572</v>
      </c>
      <c r="C3834" s="306">
        <v>3</v>
      </c>
      <c r="D3834" s="104">
        <v>50</v>
      </c>
      <c r="E3834" s="292">
        <f t="shared" si="514"/>
        <v>0.15</v>
      </c>
      <c r="F3834" s="306">
        <v>3</v>
      </c>
      <c r="G3834" s="104">
        <v>50</v>
      </c>
      <c r="H3834" s="292">
        <f t="shared" si="515"/>
        <v>0.15</v>
      </c>
      <c r="I3834" s="306">
        <v>3</v>
      </c>
      <c r="J3834" s="104">
        <v>50</v>
      </c>
      <c r="K3834" s="292">
        <f t="shared" si="516"/>
        <v>0.15</v>
      </c>
      <c r="L3834" s="306">
        <v>3</v>
      </c>
      <c r="M3834" s="104">
        <v>50</v>
      </c>
      <c r="N3834" s="292">
        <f t="shared" si="517"/>
        <v>0.15</v>
      </c>
      <c r="O3834" s="308">
        <f t="shared" si="518"/>
        <v>0.6</v>
      </c>
    </row>
    <row r="3835" spans="1:15" ht="33.75">
      <c r="A3835" s="52" t="s">
        <v>580</v>
      </c>
      <c r="B3835" s="167" t="s">
        <v>581</v>
      </c>
      <c r="C3835" s="52"/>
      <c r="D3835" s="52"/>
      <c r="E3835" s="312">
        <v>2</v>
      </c>
      <c r="F3835" s="313"/>
      <c r="G3835" s="313"/>
      <c r="H3835" s="312">
        <v>2</v>
      </c>
      <c r="I3835" s="313"/>
      <c r="J3835" s="313"/>
      <c r="K3835" s="312">
        <v>2</v>
      </c>
      <c r="L3835" s="313"/>
      <c r="M3835" s="313"/>
      <c r="N3835" s="312">
        <v>2</v>
      </c>
      <c r="O3835" s="308">
        <f t="shared" si="518"/>
        <v>8</v>
      </c>
    </row>
    <row r="3836" spans="1:15" ht="31.5">
      <c r="A3836" s="1" t="s">
        <v>0</v>
      </c>
      <c r="B3836" s="167" t="s">
        <v>1</v>
      </c>
      <c r="C3836" s="157"/>
      <c r="D3836" s="157"/>
      <c r="E3836" s="286">
        <f>SUM(E3829:E3835)</f>
        <v>2.6750000000000003</v>
      </c>
      <c r="F3836" s="157"/>
      <c r="G3836" s="157"/>
      <c r="H3836" s="286">
        <f>SUM(H3829:H3835)</f>
        <v>2.575</v>
      </c>
      <c r="I3836" s="157"/>
      <c r="J3836" s="157"/>
      <c r="K3836" s="286">
        <f>SUM(K3829:K3835)</f>
        <v>2.6750000000000003</v>
      </c>
      <c r="L3836" s="311"/>
      <c r="M3836" s="311"/>
      <c r="N3836" s="286">
        <f>SUM(N3829:N3835)</f>
        <v>2.6750000000000003</v>
      </c>
      <c r="O3836" s="308">
        <f t="shared" si="518"/>
        <v>10.600000000000001</v>
      </c>
    </row>
    <row r="3837" spans="1:15" ht="21">
      <c r="A3837" s="1" t="s">
        <v>7</v>
      </c>
      <c r="B3837" s="6"/>
      <c r="C3837" s="154"/>
      <c r="D3837" s="154"/>
      <c r="E3837" s="154"/>
      <c r="F3837" s="154"/>
      <c r="G3837" s="154"/>
      <c r="H3837" s="154"/>
      <c r="I3837" s="154"/>
      <c r="J3837" s="154"/>
      <c r="K3837" s="154"/>
      <c r="L3837" s="154"/>
      <c r="M3837" s="154"/>
      <c r="N3837" s="154"/>
      <c r="O3837" s="308">
        <f t="shared" si="518"/>
        <v>0</v>
      </c>
    </row>
    <row r="3838" spans="1:15" ht="12.75">
      <c r="A3838" s="16" t="s">
        <v>8</v>
      </c>
      <c r="B3838" s="280" t="s">
        <v>9</v>
      </c>
      <c r="C3838" s="320">
        <v>6</v>
      </c>
      <c r="D3838" s="320">
        <v>60</v>
      </c>
      <c r="E3838" s="292">
        <f aca="true" t="shared" si="519" ref="E3838:E3861">(C3838*D3838)/1000</f>
        <v>0.36</v>
      </c>
      <c r="F3838" s="320">
        <v>5</v>
      </c>
      <c r="G3838" s="320">
        <v>60</v>
      </c>
      <c r="H3838" s="292">
        <f aca="true" t="shared" si="520" ref="H3838:H3861">(F3838*G3838)/1000</f>
        <v>0.3</v>
      </c>
      <c r="I3838" s="320">
        <v>5</v>
      </c>
      <c r="J3838" s="320">
        <v>60</v>
      </c>
      <c r="K3838" s="292">
        <f aca="true" t="shared" si="521" ref="K3838:K3861">(I3838*J3838)/1000</f>
        <v>0.3</v>
      </c>
      <c r="L3838" s="320">
        <v>5</v>
      </c>
      <c r="M3838" s="320">
        <v>60</v>
      </c>
      <c r="N3838" s="292">
        <f aca="true" t="shared" si="522" ref="N3838:N3861">(L3838*M3838)/1000</f>
        <v>0.3</v>
      </c>
      <c r="O3838" s="308">
        <f t="shared" si="518"/>
        <v>1.26</v>
      </c>
    </row>
    <row r="3839" spans="1:15" ht="12.75">
      <c r="A3839" s="321" t="s">
        <v>10</v>
      </c>
      <c r="B3839" s="280" t="s">
        <v>9</v>
      </c>
      <c r="C3839" s="320">
        <v>40</v>
      </c>
      <c r="D3839" s="320">
        <v>15</v>
      </c>
      <c r="E3839" s="292">
        <f t="shared" si="519"/>
        <v>0.6</v>
      </c>
      <c r="F3839" s="320">
        <v>40</v>
      </c>
      <c r="G3839" s="320">
        <v>15</v>
      </c>
      <c r="H3839" s="292">
        <f t="shared" si="520"/>
        <v>0.6</v>
      </c>
      <c r="I3839" s="320">
        <v>40</v>
      </c>
      <c r="J3839" s="320">
        <v>15</v>
      </c>
      <c r="K3839" s="292">
        <f t="shared" si="521"/>
        <v>0.6</v>
      </c>
      <c r="L3839" s="320">
        <v>40</v>
      </c>
      <c r="M3839" s="320">
        <v>15</v>
      </c>
      <c r="N3839" s="292">
        <f t="shared" si="522"/>
        <v>0.6</v>
      </c>
      <c r="O3839" s="308">
        <f t="shared" si="518"/>
        <v>2.4</v>
      </c>
    </row>
    <row r="3840" spans="1:15" ht="22.5">
      <c r="A3840" s="321" t="s">
        <v>11</v>
      </c>
      <c r="B3840" s="280" t="s">
        <v>9</v>
      </c>
      <c r="C3840" s="320">
        <v>15</v>
      </c>
      <c r="D3840" s="320">
        <v>22</v>
      </c>
      <c r="E3840" s="292">
        <f t="shared" si="519"/>
        <v>0.33</v>
      </c>
      <c r="F3840" s="320">
        <v>15</v>
      </c>
      <c r="G3840" s="320">
        <v>22</v>
      </c>
      <c r="H3840" s="292">
        <f t="shared" si="520"/>
        <v>0.33</v>
      </c>
      <c r="I3840" s="320">
        <v>20</v>
      </c>
      <c r="J3840" s="320">
        <v>22</v>
      </c>
      <c r="K3840" s="292">
        <f t="shared" si="521"/>
        <v>0.44</v>
      </c>
      <c r="L3840" s="320">
        <v>15</v>
      </c>
      <c r="M3840" s="320">
        <v>22</v>
      </c>
      <c r="N3840" s="292">
        <f t="shared" si="522"/>
        <v>0.33</v>
      </c>
      <c r="O3840" s="308">
        <f t="shared" si="518"/>
        <v>1.4300000000000002</v>
      </c>
    </row>
    <row r="3841" spans="1:15" ht="22.5">
      <c r="A3841" s="15" t="s">
        <v>582</v>
      </c>
      <c r="B3841" s="280" t="s">
        <v>9</v>
      </c>
      <c r="C3841" s="320">
        <v>2</v>
      </c>
      <c r="D3841" s="320">
        <v>750</v>
      </c>
      <c r="E3841" s="292">
        <f t="shared" si="519"/>
        <v>1.5</v>
      </c>
      <c r="F3841" s="320">
        <v>2</v>
      </c>
      <c r="G3841" s="320">
        <v>750</v>
      </c>
      <c r="H3841" s="292">
        <f t="shared" si="520"/>
        <v>1.5</v>
      </c>
      <c r="I3841" s="320">
        <v>2</v>
      </c>
      <c r="J3841" s="320">
        <v>750</v>
      </c>
      <c r="K3841" s="292">
        <f t="shared" si="521"/>
        <v>1.5</v>
      </c>
      <c r="L3841" s="320">
        <v>2</v>
      </c>
      <c r="M3841" s="320">
        <v>750</v>
      </c>
      <c r="N3841" s="292">
        <f t="shared" si="522"/>
        <v>1.5</v>
      </c>
      <c r="O3841" s="308">
        <f t="shared" si="518"/>
        <v>6</v>
      </c>
    </row>
    <row r="3842" spans="1:15" ht="22.5">
      <c r="A3842" s="15" t="s">
        <v>583</v>
      </c>
      <c r="B3842" s="280" t="s">
        <v>9</v>
      </c>
      <c r="C3842" s="320">
        <v>12</v>
      </c>
      <c r="D3842" s="320">
        <v>65</v>
      </c>
      <c r="E3842" s="292">
        <f t="shared" si="519"/>
        <v>0.78</v>
      </c>
      <c r="F3842" s="320">
        <v>12</v>
      </c>
      <c r="G3842" s="320">
        <v>65</v>
      </c>
      <c r="H3842" s="292">
        <f t="shared" si="520"/>
        <v>0.78</v>
      </c>
      <c r="I3842" s="320">
        <v>10</v>
      </c>
      <c r="J3842" s="320">
        <v>65</v>
      </c>
      <c r="K3842" s="292">
        <f t="shared" si="521"/>
        <v>0.65</v>
      </c>
      <c r="L3842" s="320">
        <v>10</v>
      </c>
      <c r="M3842" s="320">
        <v>65</v>
      </c>
      <c r="N3842" s="292">
        <f t="shared" si="522"/>
        <v>0.65</v>
      </c>
      <c r="O3842" s="308">
        <f t="shared" si="518"/>
        <v>2.86</v>
      </c>
    </row>
    <row r="3843" spans="1:15" ht="22.5">
      <c r="A3843" s="15" t="s">
        <v>587</v>
      </c>
      <c r="B3843" s="280" t="s">
        <v>9</v>
      </c>
      <c r="C3843" s="320">
        <v>2</v>
      </c>
      <c r="D3843" s="320">
        <v>55</v>
      </c>
      <c r="E3843" s="292">
        <f t="shared" si="519"/>
        <v>0.11</v>
      </c>
      <c r="F3843" s="320">
        <v>2</v>
      </c>
      <c r="G3843" s="320">
        <v>55</v>
      </c>
      <c r="H3843" s="292">
        <f t="shared" si="520"/>
        <v>0.11</v>
      </c>
      <c r="I3843" s="320">
        <v>2</v>
      </c>
      <c r="J3843" s="320">
        <v>55</v>
      </c>
      <c r="K3843" s="292">
        <f t="shared" si="521"/>
        <v>0.11</v>
      </c>
      <c r="L3843" s="320">
        <v>2</v>
      </c>
      <c r="M3843" s="320">
        <v>55</v>
      </c>
      <c r="N3843" s="292">
        <f t="shared" si="522"/>
        <v>0.11</v>
      </c>
      <c r="O3843" s="308">
        <f t="shared" si="518"/>
        <v>0.44</v>
      </c>
    </row>
    <row r="3844" spans="1:15" ht="12.75">
      <c r="A3844" s="15" t="s">
        <v>588</v>
      </c>
      <c r="B3844" s="280" t="s">
        <v>9</v>
      </c>
      <c r="C3844" s="320">
        <v>3</v>
      </c>
      <c r="D3844" s="320">
        <v>15</v>
      </c>
      <c r="E3844" s="292">
        <f t="shared" si="519"/>
        <v>0.045</v>
      </c>
      <c r="F3844" s="320">
        <v>3</v>
      </c>
      <c r="G3844" s="320">
        <v>15</v>
      </c>
      <c r="H3844" s="292">
        <f t="shared" si="520"/>
        <v>0.045</v>
      </c>
      <c r="I3844" s="320">
        <v>3</v>
      </c>
      <c r="J3844" s="320">
        <v>15</v>
      </c>
      <c r="K3844" s="292">
        <f t="shared" si="521"/>
        <v>0.045</v>
      </c>
      <c r="L3844" s="320">
        <v>3</v>
      </c>
      <c r="M3844" s="320">
        <v>15</v>
      </c>
      <c r="N3844" s="292">
        <f t="shared" si="522"/>
        <v>0.045</v>
      </c>
      <c r="O3844" s="308">
        <f t="shared" si="518"/>
        <v>0.18</v>
      </c>
    </row>
    <row r="3845" spans="1:15" ht="22.5">
      <c r="A3845" s="15" t="s">
        <v>589</v>
      </c>
      <c r="B3845" s="280" t="s">
        <v>9</v>
      </c>
      <c r="C3845" s="320">
        <v>1</v>
      </c>
      <c r="D3845" s="320">
        <v>20</v>
      </c>
      <c r="E3845" s="292">
        <f t="shared" si="519"/>
        <v>0.02</v>
      </c>
      <c r="F3845" s="320">
        <v>1</v>
      </c>
      <c r="G3845" s="320">
        <v>20</v>
      </c>
      <c r="H3845" s="292">
        <f t="shared" si="520"/>
        <v>0.02</v>
      </c>
      <c r="I3845" s="320">
        <v>1</v>
      </c>
      <c r="J3845" s="320">
        <v>20</v>
      </c>
      <c r="K3845" s="292">
        <f t="shared" si="521"/>
        <v>0.02</v>
      </c>
      <c r="L3845" s="320">
        <v>1</v>
      </c>
      <c r="M3845" s="320">
        <v>20</v>
      </c>
      <c r="N3845" s="292">
        <f t="shared" si="522"/>
        <v>0.02</v>
      </c>
      <c r="O3845" s="308">
        <f t="shared" si="518"/>
        <v>0.08</v>
      </c>
    </row>
    <row r="3846" spans="1:15" ht="12.75">
      <c r="A3846" s="16" t="s">
        <v>16</v>
      </c>
      <c r="B3846" s="280" t="s">
        <v>9</v>
      </c>
      <c r="C3846" s="320">
        <v>2</v>
      </c>
      <c r="D3846" s="320">
        <v>85</v>
      </c>
      <c r="E3846" s="292">
        <f t="shared" si="519"/>
        <v>0.17</v>
      </c>
      <c r="F3846" s="320">
        <v>2</v>
      </c>
      <c r="G3846" s="320">
        <v>85</v>
      </c>
      <c r="H3846" s="292">
        <f t="shared" si="520"/>
        <v>0.17</v>
      </c>
      <c r="I3846" s="320">
        <v>2</v>
      </c>
      <c r="J3846" s="320">
        <v>85</v>
      </c>
      <c r="K3846" s="292">
        <f t="shared" si="521"/>
        <v>0.17</v>
      </c>
      <c r="L3846" s="320">
        <v>2</v>
      </c>
      <c r="M3846" s="320">
        <v>85</v>
      </c>
      <c r="N3846" s="292">
        <f t="shared" si="522"/>
        <v>0.17</v>
      </c>
      <c r="O3846" s="308">
        <f t="shared" si="518"/>
        <v>0.68</v>
      </c>
    </row>
    <row r="3847" spans="1:15" ht="12.75">
      <c r="A3847" s="16" t="s">
        <v>18</v>
      </c>
      <c r="B3847" s="280" t="s">
        <v>9</v>
      </c>
      <c r="C3847" s="320">
        <v>10</v>
      </c>
      <c r="D3847" s="320">
        <v>12</v>
      </c>
      <c r="E3847" s="292">
        <f t="shared" si="519"/>
        <v>0.12</v>
      </c>
      <c r="F3847" s="320">
        <v>10</v>
      </c>
      <c r="G3847" s="320">
        <v>12</v>
      </c>
      <c r="H3847" s="292">
        <f t="shared" si="520"/>
        <v>0.12</v>
      </c>
      <c r="I3847" s="320">
        <v>10</v>
      </c>
      <c r="J3847" s="320">
        <v>12</v>
      </c>
      <c r="K3847" s="292">
        <f t="shared" si="521"/>
        <v>0.12</v>
      </c>
      <c r="L3847" s="320">
        <v>10</v>
      </c>
      <c r="M3847" s="320">
        <v>12</v>
      </c>
      <c r="N3847" s="292">
        <f t="shared" si="522"/>
        <v>0.12</v>
      </c>
      <c r="O3847" s="308">
        <f t="shared" si="518"/>
        <v>0.48</v>
      </c>
    </row>
    <row r="3848" spans="1:15" ht="12.75">
      <c r="A3848" s="16" t="s">
        <v>631</v>
      </c>
      <c r="B3848" s="280" t="s">
        <v>446</v>
      </c>
      <c r="C3848" s="320"/>
      <c r="D3848" s="320"/>
      <c r="E3848" s="322">
        <f t="shared" si="519"/>
        <v>0</v>
      </c>
      <c r="F3848" s="320"/>
      <c r="G3848" s="320"/>
      <c r="H3848" s="292">
        <f t="shared" si="520"/>
        <v>0</v>
      </c>
      <c r="I3848" s="320"/>
      <c r="J3848" s="320"/>
      <c r="K3848" s="292">
        <f t="shared" si="521"/>
        <v>0</v>
      </c>
      <c r="L3848" s="325"/>
      <c r="M3848" s="325"/>
      <c r="N3848" s="324">
        <f t="shared" si="522"/>
        <v>0</v>
      </c>
      <c r="O3848" s="308">
        <f t="shared" si="518"/>
        <v>0</v>
      </c>
    </row>
    <row r="3849" spans="1:15" ht="12.75">
      <c r="A3849" s="16" t="s">
        <v>590</v>
      </c>
      <c r="B3849" s="280" t="s">
        <v>9</v>
      </c>
      <c r="C3849" s="320">
        <v>8</v>
      </c>
      <c r="D3849" s="320">
        <v>450</v>
      </c>
      <c r="E3849" s="322">
        <f t="shared" si="519"/>
        <v>3.6</v>
      </c>
      <c r="F3849" s="320"/>
      <c r="G3849" s="320"/>
      <c r="H3849" s="292">
        <f t="shared" si="520"/>
        <v>0</v>
      </c>
      <c r="I3849" s="320">
        <v>8</v>
      </c>
      <c r="J3849" s="320">
        <v>450</v>
      </c>
      <c r="K3849" s="324">
        <f t="shared" si="521"/>
        <v>3.6</v>
      </c>
      <c r="L3849" s="325"/>
      <c r="M3849" s="325"/>
      <c r="N3849" s="324">
        <f t="shared" si="522"/>
        <v>0</v>
      </c>
      <c r="O3849" s="308">
        <f t="shared" si="518"/>
        <v>7.2</v>
      </c>
    </row>
    <row r="3850" spans="1:15" ht="12.75">
      <c r="A3850" s="16" t="s">
        <v>591</v>
      </c>
      <c r="B3850" s="280" t="s">
        <v>9</v>
      </c>
      <c r="C3850" s="320">
        <v>10</v>
      </c>
      <c r="D3850" s="320">
        <v>55</v>
      </c>
      <c r="E3850" s="322">
        <f t="shared" si="519"/>
        <v>0.55</v>
      </c>
      <c r="F3850" s="320">
        <v>10</v>
      </c>
      <c r="G3850" s="320">
        <v>55</v>
      </c>
      <c r="H3850" s="292">
        <f t="shared" si="520"/>
        <v>0.55</v>
      </c>
      <c r="I3850" s="320">
        <v>10</v>
      </c>
      <c r="J3850" s="320">
        <v>55</v>
      </c>
      <c r="K3850" s="324">
        <f t="shared" si="521"/>
        <v>0.55</v>
      </c>
      <c r="L3850" s="325">
        <v>10</v>
      </c>
      <c r="M3850" s="325">
        <v>55</v>
      </c>
      <c r="N3850" s="324">
        <f t="shared" si="522"/>
        <v>0.55</v>
      </c>
      <c r="O3850" s="308">
        <f t="shared" si="518"/>
        <v>2.2</v>
      </c>
    </row>
    <row r="3851" spans="1:15" ht="12.75">
      <c r="A3851" s="52" t="s">
        <v>592</v>
      </c>
      <c r="B3851" s="167" t="s">
        <v>9</v>
      </c>
      <c r="C3851" s="320">
        <v>20</v>
      </c>
      <c r="D3851" s="320">
        <v>30</v>
      </c>
      <c r="E3851" s="322">
        <f t="shared" si="519"/>
        <v>0.6</v>
      </c>
      <c r="F3851" s="16">
        <v>20</v>
      </c>
      <c r="G3851" s="16">
        <v>30</v>
      </c>
      <c r="H3851" s="292">
        <f t="shared" si="520"/>
        <v>0.6</v>
      </c>
      <c r="I3851" s="16">
        <v>20</v>
      </c>
      <c r="J3851" s="16">
        <v>30</v>
      </c>
      <c r="K3851" s="324">
        <f t="shared" si="521"/>
        <v>0.6</v>
      </c>
      <c r="L3851" s="156">
        <v>30</v>
      </c>
      <c r="M3851" s="156">
        <v>30</v>
      </c>
      <c r="N3851" s="324">
        <f t="shared" si="522"/>
        <v>0.9</v>
      </c>
      <c r="O3851" s="308">
        <f t="shared" si="518"/>
        <v>2.6999999999999997</v>
      </c>
    </row>
    <row r="3852" spans="1:15" ht="12.75">
      <c r="A3852" s="52" t="s">
        <v>593</v>
      </c>
      <c r="B3852" s="6" t="s">
        <v>9</v>
      </c>
      <c r="C3852" s="320">
        <v>20</v>
      </c>
      <c r="D3852" s="320">
        <v>25</v>
      </c>
      <c r="E3852" s="322">
        <f t="shared" si="519"/>
        <v>0.5</v>
      </c>
      <c r="F3852" s="16">
        <v>20</v>
      </c>
      <c r="G3852" s="16">
        <v>25</v>
      </c>
      <c r="H3852" s="292">
        <f t="shared" si="520"/>
        <v>0.5</v>
      </c>
      <c r="I3852" s="16">
        <v>20</v>
      </c>
      <c r="J3852" s="16">
        <v>25</v>
      </c>
      <c r="K3852" s="324">
        <f t="shared" si="521"/>
        <v>0.5</v>
      </c>
      <c r="L3852" s="156">
        <v>20</v>
      </c>
      <c r="M3852" s="156">
        <v>25</v>
      </c>
      <c r="N3852" s="324">
        <f t="shared" si="522"/>
        <v>0.5</v>
      </c>
      <c r="O3852" s="308">
        <f t="shared" si="518"/>
        <v>2</v>
      </c>
    </row>
    <row r="3853" spans="1:15" ht="12.75">
      <c r="A3853" s="52" t="s">
        <v>13</v>
      </c>
      <c r="B3853" s="6" t="s">
        <v>9</v>
      </c>
      <c r="C3853" s="297">
        <v>4</v>
      </c>
      <c r="D3853" s="297">
        <v>120</v>
      </c>
      <c r="E3853" s="313">
        <f t="shared" si="519"/>
        <v>0.48</v>
      </c>
      <c r="F3853" s="52">
        <v>4</v>
      </c>
      <c r="G3853" s="52">
        <v>120</v>
      </c>
      <c r="H3853" s="292">
        <f t="shared" si="520"/>
        <v>0.48</v>
      </c>
      <c r="I3853" s="52">
        <v>4</v>
      </c>
      <c r="J3853" s="52">
        <v>120</v>
      </c>
      <c r="K3853" s="324">
        <f t="shared" si="521"/>
        <v>0.48</v>
      </c>
      <c r="L3853" s="52">
        <v>4</v>
      </c>
      <c r="M3853" s="52">
        <v>120</v>
      </c>
      <c r="N3853" s="326">
        <f t="shared" si="522"/>
        <v>0.48</v>
      </c>
      <c r="O3853" s="308">
        <f t="shared" si="518"/>
        <v>1.92</v>
      </c>
    </row>
    <row r="3854" spans="1:15" ht="22.5">
      <c r="A3854" s="52" t="s">
        <v>594</v>
      </c>
      <c r="B3854" s="6" t="s">
        <v>9</v>
      </c>
      <c r="C3854" s="297">
        <v>10</v>
      </c>
      <c r="D3854" s="297">
        <v>5</v>
      </c>
      <c r="E3854" s="313">
        <f t="shared" si="519"/>
        <v>0.05</v>
      </c>
      <c r="F3854" s="52">
        <v>10</v>
      </c>
      <c r="G3854" s="52">
        <v>5</v>
      </c>
      <c r="H3854" s="292">
        <f t="shared" si="520"/>
        <v>0.05</v>
      </c>
      <c r="I3854" s="52">
        <v>10</v>
      </c>
      <c r="J3854" s="52">
        <v>5</v>
      </c>
      <c r="K3854" s="326">
        <f t="shared" si="521"/>
        <v>0.05</v>
      </c>
      <c r="L3854" s="52">
        <v>10</v>
      </c>
      <c r="M3854" s="52">
        <v>5</v>
      </c>
      <c r="N3854" s="326">
        <f t="shared" si="522"/>
        <v>0.05</v>
      </c>
      <c r="O3854" s="308">
        <f t="shared" si="518"/>
        <v>0.2</v>
      </c>
    </row>
    <row r="3855" spans="1:15" ht="22.5">
      <c r="A3855" s="52" t="s">
        <v>595</v>
      </c>
      <c r="B3855" s="6" t="s">
        <v>596</v>
      </c>
      <c r="C3855" s="297">
        <v>5</v>
      </c>
      <c r="D3855" s="297">
        <v>25</v>
      </c>
      <c r="E3855" s="313">
        <f t="shared" si="519"/>
        <v>0.125</v>
      </c>
      <c r="F3855" s="52">
        <v>5</v>
      </c>
      <c r="G3855" s="52">
        <v>25</v>
      </c>
      <c r="H3855" s="292">
        <f t="shared" si="520"/>
        <v>0.125</v>
      </c>
      <c r="I3855" s="52">
        <v>5</v>
      </c>
      <c r="J3855" s="52">
        <v>25</v>
      </c>
      <c r="K3855" s="326">
        <f t="shared" si="521"/>
        <v>0.125</v>
      </c>
      <c r="L3855" s="52">
        <v>5</v>
      </c>
      <c r="M3855" s="52">
        <v>25</v>
      </c>
      <c r="N3855" s="326">
        <f t="shared" si="522"/>
        <v>0.125</v>
      </c>
      <c r="O3855" s="308">
        <f t="shared" si="518"/>
        <v>0.5</v>
      </c>
    </row>
    <row r="3856" spans="1:15" ht="12.75">
      <c r="A3856" s="52" t="s">
        <v>597</v>
      </c>
      <c r="B3856" s="6" t="s">
        <v>596</v>
      </c>
      <c r="C3856" s="297">
        <v>2</v>
      </c>
      <c r="D3856" s="297">
        <v>25</v>
      </c>
      <c r="E3856" s="313">
        <f t="shared" si="519"/>
        <v>0.05</v>
      </c>
      <c r="F3856" s="52">
        <v>2</v>
      </c>
      <c r="G3856" s="52">
        <v>25</v>
      </c>
      <c r="H3856" s="292">
        <f t="shared" si="520"/>
        <v>0.05</v>
      </c>
      <c r="I3856" s="52">
        <v>2</v>
      </c>
      <c r="J3856" s="52">
        <v>25</v>
      </c>
      <c r="K3856" s="326">
        <f t="shared" si="521"/>
        <v>0.05</v>
      </c>
      <c r="L3856" s="52">
        <v>2</v>
      </c>
      <c r="M3856" s="52">
        <v>25</v>
      </c>
      <c r="N3856" s="324">
        <f t="shared" si="522"/>
        <v>0.05</v>
      </c>
      <c r="O3856" s="308">
        <f t="shared" si="518"/>
        <v>0.2</v>
      </c>
    </row>
    <row r="3857" spans="1:15" ht="12.75">
      <c r="A3857" s="52" t="s">
        <v>598</v>
      </c>
      <c r="B3857" s="6" t="s">
        <v>596</v>
      </c>
      <c r="C3857" s="297">
        <v>5</v>
      </c>
      <c r="D3857" s="297">
        <v>15</v>
      </c>
      <c r="E3857" s="313">
        <f t="shared" si="519"/>
        <v>0.075</v>
      </c>
      <c r="F3857" s="52">
        <v>5</v>
      </c>
      <c r="G3857" s="52">
        <v>15</v>
      </c>
      <c r="H3857" s="292">
        <f t="shared" si="520"/>
        <v>0.075</v>
      </c>
      <c r="I3857" s="52">
        <v>5</v>
      </c>
      <c r="J3857" s="52">
        <v>15</v>
      </c>
      <c r="K3857" s="326">
        <f t="shared" si="521"/>
        <v>0.075</v>
      </c>
      <c r="L3857" s="52">
        <v>5</v>
      </c>
      <c r="M3857" s="52">
        <v>15</v>
      </c>
      <c r="N3857" s="326">
        <f t="shared" si="522"/>
        <v>0.075</v>
      </c>
      <c r="O3857" s="308">
        <f t="shared" si="518"/>
        <v>0.3</v>
      </c>
    </row>
    <row r="3858" spans="1:15" ht="22.5">
      <c r="A3858" s="52" t="s">
        <v>599</v>
      </c>
      <c r="B3858" s="6" t="s">
        <v>9</v>
      </c>
      <c r="C3858" s="297">
        <v>2</v>
      </c>
      <c r="D3858" s="297">
        <v>95</v>
      </c>
      <c r="E3858" s="313">
        <f t="shared" si="519"/>
        <v>0.19</v>
      </c>
      <c r="F3858" s="52"/>
      <c r="G3858" s="52"/>
      <c r="H3858" s="292">
        <f t="shared" si="520"/>
        <v>0</v>
      </c>
      <c r="I3858" s="52"/>
      <c r="J3858" s="52"/>
      <c r="K3858" s="324">
        <f t="shared" si="521"/>
        <v>0</v>
      </c>
      <c r="L3858" s="52"/>
      <c r="M3858" s="52"/>
      <c r="N3858" s="324">
        <f t="shared" si="522"/>
        <v>0</v>
      </c>
      <c r="O3858" s="308">
        <f t="shared" si="518"/>
        <v>0.19</v>
      </c>
    </row>
    <row r="3859" spans="1:15" ht="33.75">
      <c r="A3859" s="52" t="s">
        <v>600</v>
      </c>
      <c r="B3859" s="6" t="s">
        <v>9</v>
      </c>
      <c r="C3859" s="297">
        <v>10</v>
      </c>
      <c r="D3859" s="297">
        <v>10</v>
      </c>
      <c r="E3859" s="313">
        <f t="shared" si="519"/>
        <v>0.1</v>
      </c>
      <c r="F3859" s="52">
        <v>10</v>
      </c>
      <c r="G3859" s="52">
        <v>10</v>
      </c>
      <c r="H3859" s="292">
        <f t="shared" si="520"/>
        <v>0.1</v>
      </c>
      <c r="I3859" s="52">
        <v>10</v>
      </c>
      <c r="J3859" s="52">
        <v>10</v>
      </c>
      <c r="K3859" s="326">
        <f t="shared" si="521"/>
        <v>0.1</v>
      </c>
      <c r="L3859" s="52">
        <v>10</v>
      </c>
      <c r="M3859" s="52">
        <v>10</v>
      </c>
      <c r="N3859" s="326">
        <f t="shared" si="522"/>
        <v>0.1</v>
      </c>
      <c r="O3859" s="308">
        <f t="shared" si="518"/>
        <v>0.4</v>
      </c>
    </row>
    <row r="3860" spans="1:15" ht="12.75">
      <c r="A3860" s="52" t="s">
        <v>626</v>
      </c>
      <c r="B3860" s="6" t="s">
        <v>9</v>
      </c>
      <c r="C3860" s="297">
        <v>1</v>
      </c>
      <c r="D3860" s="297">
        <v>400</v>
      </c>
      <c r="E3860" s="313">
        <f t="shared" si="519"/>
        <v>0.4</v>
      </c>
      <c r="F3860" s="52"/>
      <c r="G3860" s="52"/>
      <c r="H3860" s="292">
        <f t="shared" si="520"/>
        <v>0</v>
      </c>
      <c r="I3860" s="52"/>
      <c r="J3860" s="52"/>
      <c r="K3860" s="324">
        <f t="shared" si="521"/>
        <v>0</v>
      </c>
      <c r="L3860" s="52">
        <v>1</v>
      </c>
      <c r="M3860" s="52">
        <v>400</v>
      </c>
      <c r="N3860" s="324">
        <f t="shared" si="522"/>
        <v>0.4</v>
      </c>
      <c r="O3860" s="308">
        <f t="shared" si="518"/>
        <v>0.8</v>
      </c>
    </row>
    <row r="3861" spans="1:15" ht="12.75">
      <c r="A3861" s="52" t="s">
        <v>602</v>
      </c>
      <c r="B3861" s="6" t="s">
        <v>9</v>
      </c>
      <c r="C3861" s="297">
        <v>3</v>
      </c>
      <c r="D3861" s="297">
        <v>95</v>
      </c>
      <c r="E3861" s="313">
        <f t="shared" si="519"/>
        <v>0.285</v>
      </c>
      <c r="F3861" s="52"/>
      <c r="G3861" s="52"/>
      <c r="H3861" s="292">
        <f t="shared" si="520"/>
        <v>0</v>
      </c>
      <c r="I3861" s="52">
        <v>2</v>
      </c>
      <c r="J3861" s="52">
        <v>95</v>
      </c>
      <c r="K3861" s="324">
        <f t="shared" si="521"/>
        <v>0.19</v>
      </c>
      <c r="L3861" s="52"/>
      <c r="M3861" s="52"/>
      <c r="N3861" s="324">
        <f t="shared" si="522"/>
        <v>0</v>
      </c>
      <c r="O3861" s="308">
        <f t="shared" si="518"/>
        <v>0.475</v>
      </c>
    </row>
    <row r="3862" spans="1:15" ht="33.75">
      <c r="A3862" s="52" t="s">
        <v>603</v>
      </c>
      <c r="B3862" s="6" t="s">
        <v>561</v>
      </c>
      <c r="C3862" s="297"/>
      <c r="D3862" s="297"/>
      <c r="E3862" s="302">
        <v>5</v>
      </c>
      <c r="F3862" s="52"/>
      <c r="G3862" s="52"/>
      <c r="H3862" s="292">
        <v>10</v>
      </c>
      <c r="I3862" s="52"/>
      <c r="J3862" s="52"/>
      <c r="K3862" s="324">
        <v>5</v>
      </c>
      <c r="L3862" s="52"/>
      <c r="M3862" s="52"/>
      <c r="N3862" s="324">
        <v>10</v>
      </c>
      <c r="O3862" s="308">
        <f t="shared" si="518"/>
        <v>30</v>
      </c>
    </row>
    <row r="3863" spans="1:15" ht="31.5">
      <c r="A3863" s="1" t="s">
        <v>20</v>
      </c>
      <c r="B3863" s="6" t="s">
        <v>1</v>
      </c>
      <c r="C3863" s="327"/>
      <c r="D3863" s="327"/>
      <c r="E3863" s="286">
        <f>SUM(E3838:E3862)</f>
        <v>16.04</v>
      </c>
      <c r="F3863" s="157"/>
      <c r="G3863" s="157"/>
      <c r="H3863" s="286">
        <f>SUM(H3838:H3862)</f>
        <v>16.505</v>
      </c>
      <c r="I3863" s="157"/>
      <c r="J3863" s="157"/>
      <c r="K3863" s="286">
        <f>SUM(K3838:K3862)</f>
        <v>15.275</v>
      </c>
      <c r="L3863" s="286"/>
      <c r="M3863" s="286"/>
      <c r="N3863" s="286">
        <f>SUM(N3838:N3862)</f>
        <v>17.075</v>
      </c>
      <c r="O3863" s="286">
        <f>SUM(O3838:O3862)</f>
        <v>64.895</v>
      </c>
    </row>
    <row r="3864" spans="1:15" ht="12.75">
      <c r="A3864" s="280" t="s">
        <v>604</v>
      </c>
      <c r="B3864" s="280" t="s">
        <v>22</v>
      </c>
      <c r="C3864" s="282"/>
      <c r="D3864" s="282"/>
      <c r="E3864" s="316">
        <f>E3779+E3781+E3793+E3795+E3797+E3804+E3809+E3811+E3821+E3827+E3836+E3863</f>
        <v>390.57426000000004</v>
      </c>
      <c r="F3864" s="316"/>
      <c r="G3864" s="316"/>
      <c r="H3864" s="316">
        <f>H3779+H3781+H3793+H3795+H3797+H3804+H3809+H3811+H3821+H3827+H3836+H3863</f>
        <v>215.92523999999997</v>
      </c>
      <c r="I3864" s="316"/>
      <c r="J3864" s="316"/>
      <c r="K3864" s="316">
        <f>K3779+K3781+K3793+K3795+K3797+K3804+K3809+K3811+K3821+K3827+K3836+K3863</f>
        <v>163.9773</v>
      </c>
      <c r="L3864" s="316"/>
      <c r="M3864" s="316"/>
      <c r="N3864" s="316">
        <f>N3779+N3781+N3793+N3795+N3797+N3804+N3809+N3811+N3821+N3827+N3836+N3863</f>
        <v>320.28652</v>
      </c>
      <c r="O3864" s="316">
        <f>O3779+O3781+O3793+O3795+O3797+O3804+O3809+O3811+O3821+O3827+O3836+O3863</f>
        <v>1088.26332</v>
      </c>
    </row>
    <row r="3865" spans="1:15" ht="12.75">
      <c r="A3865" s="158"/>
      <c r="B3865" s="158"/>
      <c r="C3865" s="158"/>
      <c r="D3865" s="158"/>
      <c r="E3865" s="158"/>
      <c r="F3865" s="158"/>
      <c r="G3865" s="158"/>
      <c r="H3865" s="158"/>
      <c r="I3865" s="158"/>
      <c r="J3865" s="158"/>
      <c r="K3865" s="158"/>
      <c r="L3865" s="158"/>
      <c r="M3865" s="158"/>
      <c r="N3865" s="158"/>
      <c r="O3865" s="158"/>
    </row>
    <row r="3866" spans="1:15" ht="12.75">
      <c r="A3866" s="349" t="s">
        <v>605</v>
      </c>
      <c r="B3866" s="350"/>
      <c r="C3866" s="350"/>
      <c r="D3866" s="350"/>
      <c r="E3866" s="350"/>
      <c r="F3866" s="350"/>
      <c r="G3866" s="350"/>
      <c r="H3866" s="350"/>
      <c r="I3866" s="350"/>
      <c r="J3866" s="350"/>
      <c r="K3866" s="350"/>
      <c r="L3866" s="350"/>
      <c r="M3866" s="350"/>
      <c r="N3866" s="350"/>
      <c r="O3866" s="351"/>
    </row>
    <row r="3867" spans="1:15" ht="12.75">
      <c r="A3867" s="333"/>
      <c r="B3867" s="329"/>
      <c r="C3867" s="329"/>
      <c r="D3867" s="329"/>
      <c r="E3867" s="329"/>
      <c r="F3867" s="329"/>
      <c r="G3867" s="329"/>
      <c r="H3867" s="329"/>
      <c r="I3867" s="329"/>
      <c r="J3867" s="329"/>
      <c r="K3867" s="329"/>
      <c r="L3867" s="329"/>
      <c r="M3867" s="329"/>
      <c r="N3867" s="329"/>
      <c r="O3867" s="329"/>
    </row>
    <row r="3868" spans="1:15" ht="12.75">
      <c r="A3868" s="328" t="s">
        <v>606</v>
      </c>
      <c r="B3868" s="280" t="s">
        <v>22</v>
      </c>
      <c r="C3868" s="329"/>
      <c r="D3868" s="329"/>
      <c r="E3868" s="329"/>
      <c r="F3868" s="329"/>
      <c r="G3868" s="329"/>
      <c r="H3868" s="308"/>
      <c r="I3868" s="329"/>
      <c r="J3868" s="329"/>
      <c r="K3868" s="308">
        <v>181</v>
      </c>
      <c r="L3868" s="329"/>
      <c r="M3868" s="329"/>
      <c r="N3868" s="308"/>
      <c r="O3868" s="308">
        <f>E3868+H3868+K3868+N3868</f>
        <v>181</v>
      </c>
    </row>
    <row r="3869" spans="1:15" ht="12.75">
      <c r="A3869" s="328" t="s">
        <v>607</v>
      </c>
      <c r="B3869" s="280" t="s">
        <v>22</v>
      </c>
      <c r="C3869" s="329"/>
      <c r="D3869" s="329"/>
      <c r="E3869" s="308"/>
      <c r="F3869" s="329"/>
      <c r="G3869" s="329"/>
      <c r="H3869" s="308"/>
      <c r="I3869" s="329"/>
      <c r="J3869" s="329"/>
      <c r="K3869" s="308">
        <v>200</v>
      </c>
      <c r="L3869" s="329"/>
      <c r="M3869" s="329"/>
      <c r="N3869" s="308"/>
      <c r="O3869" s="308">
        <f>E3869+H3869+K3869+N3869</f>
        <v>200</v>
      </c>
    </row>
    <row r="3870" spans="1:15" ht="12.75">
      <c r="A3870" s="104" t="s">
        <v>608</v>
      </c>
      <c r="B3870" s="280" t="s">
        <v>22</v>
      </c>
      <c r="C3870" s="104"/>
      <c r="D3870" s="104"/>
      <c r="E3870" s="292"/>
      <c r="F3870" s="292"/>
      <c r="G3870" s="292"/>
      <c r="H3870" s="292"/>
      <c r="I3870" s="292"/>
      <c r="J3870" s="292"/>
      <c r="K3870" s="292">
        <v>10</v>
      </c>
      <c r="L3870" s="292"/>
      <c r="M3870" s="292"/>
      <c r="N3870" s="292"/>
      <c r="O3870" s="308">
        <f>E3870+H3870+K3870+N3870</f>
        <v>10</v>
      </c>
    </row>
    <row r="3871" spans="1:15" ht="21">
      <c r="A3871" s="167" t="s">
        <v>28</v>
      </c>
      <c r="B3871" s="167" t="s">
        <v>1</v>
      </c>
      <c r="C3871" s="52"/>
      <c r="D3871" s="52"/>
      <c r="E3871" s="302">
        <f>SUM(E3868:E3870)</f>
        <v>0</v>
      </c>
      <c r="F3871" s="313"/>
      <c r="G3871" s="313"/>
      <c r="H3871" s="302">
        <f>SUM(H3868:H3870)</f>
        <v>0</v>
      </c>
      <c r="I3871" s="313"/>
      <c r="J3871" s="313"/>
      <c r="K3871" s="302">
        <f>SUM(K3868:K3870)</f>
        <v>391</v>
      </c>
      <c r="L3871" s="302"/>
      <c r="M3871" s="302"/>
      <c r="N3871" s="302">
        <f>SUM(N3868:N3870)</f>
        <v>0</v>
      </c>
      <c r="O3871" s="286">
        <f>SUM(O3868:O3870)</f>
        <v>391</v>
      </c>
    </row>
    <row r="3872" spans="1:15" ht="12.75">
      <c r="A3872" s="352" t="s">
        <v>609</v>
      </c>
      <c r="B3872" s="353"/>
      <c r="C3872" s="353"/>
      <c r="D3872" s="353"/>
      <c r="E3872" s="353"/>
      <c r="F3872" s="353"/>
      <c r="G3872" s="353"/>
      <c r="H3872" s="353"/>
      <c r="I3872" s="353"/>
      <c r="J3872" s="353"/>
      <c r="K3872" s="353"/>
      <c r="L3872" s="353"/>
      <c r="M3872" s="353"/>
      <c r="N3872" s="353"/>
      <c r="O3872" s="354"/>
    </row>
    <row r="3873" spans="1:15" ht="22.5">
      <c r="A3873" s="52" t="s">
        <v>30</v>
      </c>
      <c r="B3873" s="167" t="s">
        <v>22</v>
      </c>
      <c r="C3873" s="167"/>
      <c r="D3873" s="168"/>
      <c r="E3873" s="302">
        <v>1.647</v>
      </c>
      <c r="F3873" s="302"/>
      <c r="G3873" s="302"/>
      <c r="H3873" s="302">
        <v>1.647</v>
      </c>
      <c r="I3873" s="302"/>
      <c r="J3873" s="302"/>
      <c r="K3873" s="302">
        <v>1.647</v>
      </c>
      <c r="L3873" s="302"/>
      <c r="M3873" s="302"/>
      <c r="N3873" s="302">
        <v>1.647</v>
      </c>
      <c r="O3873" s="316">
        <f>E3873+H3873+K3873+N3873</f>
        <v>6.588</v>
      </c>
    </row>
    <row r="3874" spans="1:15" ht="45">
      <c r="A3874" s="52" t="s">
        <v>31</v>
      </c>
      <c r="B3874" s="167" t="s">
        <v>22</v>
      </c>
      <c r="C3874" s="167"/>
      <c r="D3874" s="167"/>
      <c r="E3874" s="302">
        <v>2.213</v>
      </c>
      <c r="F3874" s="313"/>
      <c r="G3874" s="313"/>
      <c r="H3874" s="302">
        <v>2.213</v>
      </c>
      <c r="I3874" s="313"/>
      <c r="J3874" s="313"/>
      <c r="K3874" s="315">
        <v>2.213</v>
      </c>
      <c r="L3874" s="330"/>
      <c r="M3874" s="330"/>
      <c r="N3874" s="315">
        <v>2.213</v>
      </c>
      <c r="O3874" s="316">
        <f aca="true" t="shared" si="523" ref="O3874:O3881">E3874+H3874+K3874+N3874</f>
        <v>8.852</v>
      </c>
    </row>
    <row r="3875" spans="1:15" ht="112.5">
      <c r="A3875" s="52" t="s">
        <v>610</v>
      </c>
      <c r="B3875" s="167" t="s">
        <v>22</v>
      </c>
      <c r="C3875" s="167"/>
      <c r="D3875" s="167"/>
      <c r="E3875" s="302">
        <v>2.625</v>
      </c>
      <c r="F3875" s="313"/>
      <c r="G3875" s="313"/>
      <c r="H3875" s="313">
        <v>2.625</v>
      </c>
      <c r="I3875" s="313"/>
      <c r="J3875" s="313"/>
      <c r="K3875" s="313">
        <v>2.625</v>
      </c>
      <c r="L3875" s="313"/>
      <c r="M3875" s="313"/>
      <c r="N3875" s="313">
        <v>2.625</v>
      </c>
      <c r="O3875" s="316">
        <f t="shared" si="523"/>
        <v>10.5</v>
      </c>
    </row>
    <row r="3876" spans="1:15" ht="78.75">
      <c r="A3876" s="52" t="s">
        <v>695</v>
      </c>
      <c r="B3876" s="167" t="s">
        <v>22</v>
      </c>
      <c r="C3876" s="167"/>
      <c r="D3876" s="167"/>
      <c r="E3876" s="302">
        <v>2.7</v>
      </c>
      <c r="F3876" s="313"/>
      <c r="G3876" s="313"/>
      <c r="H3876" s="313">
        <v>2.7</v>
      </c>
      <c r="I3876" s="313"/>
      <c r="J3876" s="313"/>
      <c r="K3876" s="313">
        <v>2.7</v>
      </c>
      <c r="L3876" s="313"/>
      <c r="M3876" s="313"/>
      <c r="N3876" s="313">
        <v>2.7</v>
      </c>
      <c r="O3876" s="316">
        <f t="shared" si="523"/>
        <v>10.8</v>
      </c>
    </row>
    <row r="3877" spans="1:15" ht="33.75">
      <c r="A3877" s="52" t="s">
        <v>35</v>
      </c>
      <c r="B3877" s="167" t="s">
        <v>22</v>
      </c>
      <c r="C3877" s="167"/>
      <c r="D3877" s="167"/>
      <c r="E3877" s="313">
        <v>0.4</v>
      </c>
      <c r="F3877" s="313"/>
      <c r="G3877" s="313"/>
      <c r="H3877" s="313"/>
      <c r="I3877" s="313"/>
      <c r="J3877" s="313"/>
      <c r="K3877" s="313">
        <v>0.4</v>
      </c>
      <c r="L3877" s="313"/>
      <c r="M3877" s="313"/>
      <c r="N3877" s="313"/>
      <c r="O3877" s="316">
        <f t="shared" si="523"/>
        <v>0.8</v>
      </c>
    </row>
    <row r="3878" spans="1:15" ht="45">
      <c r="A3878" s="52" t="s">
        <v>38</v>
      </c>
      <c r="B3878" s="167" t="s">
        <v>22</v>
      </c>
      <c r="C3878" s="167"/>
      <c r="D3878" s="167"/>
      <c r="E3878" s="302">
        <v>0.8</v>
      </c>
      <c r="F3878" s="302"/>
      <c r="G3878" s="302"/>
      <c r="H3878" s="302">
        <v>0.8</v>
      </c>
      <c r="I3878" s="302"/>
      <c r="J3878" s="302"/>
      <c r="K3878" s="302">
        <v>0.8</v>
      </c>
      <c r="L3878" s="302"/>
      <c r="M3878" s="302"/>
      <c r="N3878" s="302">
        <v>0.773</v>
      </c>
      <c r="O3878" s="316">
        <f t="shared" si="523"/>
        <v>3.1730000000000005</v>
      </c>
    </row>
    <row r="3879" spans="1:15" ht="22.5">
      <c r="A3879" s="52" t="s">
        <v>613</v>
      </c>
      <c r="B3879" s="167" t="s">
        <v>612</v>
      </c>
      <c r="C3879" s="167"/>
      <c r="D3879" s="167"/>
      <c r="E3879" s="302">
        <v>2</v>
      </c>
      <c r="F3879" s="302"/>
      <c r="G3879" s="302"/>
      <c r="H3879" s="302"/>
      <c r="I3879" s="302"/>
      <c r="J3879" s="302"/>
      <c r="K3879" s="302"/>
      <c r="L3879" s="302"/>
      <c r="M3879" s="302"/>
      <c r="N3879" s="302"/>
      <c r="O3879" s="316">
        <f t="shared" si="523"/>
        <v>2</v>
      </c>
    </row>
    <row r="3880" spans="1:15" ht="45">
      <c r="A3880" s="52" t="s">
        <v>614</v>
      </c>
      <c r="B3880" s="167" t="s">
        <v>1</v>
      </c>
      <c r="C3880" s="167"/>
      <c r="D3880" s="167"/>
      <c r="E3880" s="302">
        <v>0.36</v>
      </c>
      <c r="F3880" s="302"/>
      <c r="G3880" s="302"/>
      <c r="H3880" s="302"/>
      <c r="I3880" s="302"/>
      <c r="J3880" s="302"/>
      <c r="K3880" s="302"/>
      <c r="L3880" s="302"/>
      <c r="M3880" s="302"/>
      <c r="N3880" s="302"/>
      <c r="O3880" s="316">
        <f t="shared" si="523"/>
        <v>0.36</v>
      </c>
    </row>
    <row r="3881" spans="1:15" ht="56.25">
      <c r="A3881" s="52" t="s">
        <v>615</v>
      </c>
      <c r="B3881" s="167" t="s">
        <v>1</v>
      </c>
      <c r="C3881" s="167"/>
      <c r="D3881" s="167"/>
      <c r="E3881" s="302"/>
      <c r="F3881" s="302"/>
      <c r="G3881" s="302"/>
      <c r="H3881" s="302"/>
      <c r="I3881" s="302"/>
      <c r="J3881" s="302"/>
      <c r="K3881" s="302">
        <v>2.8</v>
      </c>
      <c r="L3881" s="302"/>
      <c r="M3881" s="302"/>
      <c r="N3881" s="302"/>
      <c r="O3881" s="316">
        <f t="shared" si="523"/>
        <v>2.8</v>
      </c>
    </row>
    <row r="3882" spans="1:15" ht="21.75">
      <c r="A3882" s="331" t="s">
        <v>616</v>
      </c>
      <c r="B3882" s="280" t="s">
        <v>1</v>
      </c>
      <c r="C3882" s="282"/>
      <c r="D3882" s="282"/>
      <c r="E3882" s="316">
        <f>SUM(E3873:E3881)</f>
        <v>12.745000000000001</v>
      </c>
      <c r="F3882" s="316"/>
      <c r="G3882" s="316"/>
      <c r="H3882" s="316">
        <f>SUM(H3873:H3881)</f>
        <v>9.985000000000001</v>
      </c>
      <c r="I3882" s="316"/>
      <c r="J3882" s="316"/>
      <c r="K3882" s="316">
        <f>SUM(K3873:K3881)</f>
        <v>13.185000000000002</v>
      </c>
      <c r="L3882" s="316"/>
      <c r="M3882" s="316"/>
      <c r="N3882" s="316">
        <f>SUM(N3873:N3881)</f>
        <v>9.958</v>
      </c>
      <c r="O3882" s="316">
        <f>SUM(O3873:O3881)</f>
        <v>45.873</v>
      </c>
    </row>
    <row r="3883" spans="1:15" ht="12.75">
      <c r="A3883" s="158"/>
      <c r="B3883" s="158"/>
      <c r="C3883" s="158"/>
      <c r="D3883" s="158"/>
      <c r="E3883" s="158"/>
      <c r="F3883" s="158"/>
      <c r="G3883" s="158"/>
      <c r="H3883" s="158"/>
      <c r="I3883" s="158"/>
      <c r="J3883" s="158"/>
      <c r="K3883" s="158"/>
      <c r="L3883" s="158"/>
      <c r="M3883" s="158"/>
      <c r="N3883" s="158"/>
      <c r="O3883" s="158"/>
    </row>
    <row r="3884" spans="1:15" ht="12.75">
      <c r="A3884" s="355" t="s">
        <v>617</v>
      </c>
      <c r="B3884" s="356"/>
      <c r="C3884" s="357"/>
      <c r="D3884" s="158"/>
      <c r="E3884" s="316">
        <f>E3864+E3871+E3882</f>
        <v>403.31926000000004</v>
      </c>
      <c r="F3884" s="341"/>
      <c r="G3884" s="341"/>
      <c r="H3884" s="316">
        <f>H3864+H3871+H3882</f>
        <v>225.91024</v>
      </c>
      <c r="I3884" s="341"/>
      <c r="J3884" s="341"/>
      <c r="K3884" s="316">
        <f>K3864+K3871+K3882</f>
        <v>568.1623</v>
      </c>
      <c r="L3884" s="341"/>
      <c r="M3884" s="341"/>
      <c r="N3884" s="316">
        <f>N3864+N3871+N3882</f>
        <v>330.24452</v>
      </c>
      <c r="O3884" s="316">
        <f>O3864+O3871+O3882</f>
        <v>1525.13632</v>
      </c>
    </row>
    <row r="3885" spans="1:15" ht="12.75">
      <c r="A3885" s="342"/>
      <c r="B3885" s="342"/>
      <c r="C3885" s="342"/>
      <c r="D3885" s="334"/>
      <c r="E3885" s="343"/>
      <c r="F3885" s="345"/>
      <c r="G3885" s="345"/>
      <c r="H3885" s="343"/>
      <c r="I3885" s="345"/>
      <c r="J3885" s="345"/>
      <c r="K3885" s="343"/>
      <c r="L3885" s="345"/>
      <c r="M3885" s="345"/>
      <c r="N3885" s="343"/>
      <c r="O3885" s="343"/>
    </row>
    <row r="3886" spans="1:15" ht="12.75">
      <c r="A3886" s="342"/>
      <c r="B3886" s="342"/>
      <c r="C3886" s="342"/>
      <c r="D3886" s="334"/>
      <c r="E3886" s="343"/>
      <c r="F3886" s="345"/>
      <c r="G3886" s="345"/>
      <c r="H3886" s="343"/>
      <c r="I3886" s="345"/>
      <c r="J3886" s="345"/>
      <c r="K3886" s="343"/>
      <c r="L3886" s="345"/>
      <c r="M3886" s="345"/>
      <c r="N3886" s="343"/>
      <c r="O3886" s="343"/>
    </row>
    <row r="3887" spans="1:15" ht="12.75">
      <c r="A3887" s="342"/>
      <c r="B3887" s="342"/>
      <c r="C3887" s="342"/>
      <c r="D3887" s="334"/>
      <c r="E3887" s="343"/>
      <c r="F3887" s="345"/>
      <c r="G3887" s="345"/>
      <c r="H3887" s="343"/>
      <c r="I3887" s="345"/>
      <c r="J3887" s="345"/>
      <c r="K3887" s="343"/>
      <c r="L3887" s="345"/>
      <c r="M3887" s="345"/>
      <c r="N3887" s="343"/>
      <c r="O3887" s="343"/>
    </row>
    <row r="3888" spans="1:15" ht="12.75">
      <c r="A3888" s="342"/>
      <c r="B3888" s="342"/>
      <c r="C3888" s="342"/>
      <c r="D3888" s="334"/>
      <c r="E3888" s="343"/>
      <c r="F3888" s="345"/>
      <c r="G3888" s="345"/>
      <c r="H3888" s="343"/>
      <c r="I3888" s="345"/>
      <c r="J3888" s="345"/>
      <c r="K3888" s="343"/>
      <c r="L3888" s="345"/>
      <c r="M3888" s="345"/>
      <c r="N3888" s="343"/>
      <c r="O3888" s="343"/>
    </row>
    <row r="3889" spans="1:15" ht="12.75">
      <c r="A3889" s="346"/>
      <c r="B3889" s="334"/>
      <c r="C3889" s="334"/>
      <c r="D3889" s="334"/>
      <c r="E3889" s="343"/>
      <c r="F3889" s="345"/>
      <c r="G3889" s="345"/>
      <c r="H3889" s="343"/>
      <c r="I3889" s="345"/>
      <c r="J3889" s="345"/>
      <c r="K3889" s="343"/>
      <c r="L3889" s="345"/>
      <c r="M3889" s="345"/>
      <c r="N3889" s="343"/>
      <c r="O3889" s="343"/>
    </row>
    <row r="3890" spans="1:15" ht="12.75">
      <c r="A3890" s="346"/>
      <c r="B3890" s="334"/>
      <c r="C3890" s="334"/>
      <c r="D3890" s="334"/>
      <c r="E3890" s="343"/>
      <c r="F3890" s="345"/>
      <c r="G3890" s="345"/>
      <c r="H3890" s="343"/>
      <c r="I3890" s="345"/>
      <c r="J3890" s="345"/>
      <c r="K3890" s="343"/>
      <c r="L3890" s="345"/>
      <c r="M3890" s="345"/>
      <c r="N3890" s="343"/>
      <c r="O3890" s="343"/>
    </row>
    <row r="3891" spans="1:15" ht="12.75">
      <c r="A3891" s="373" t="s">
        <v>708</v>
      </c>
      <c r="B3891" s="373"/>
      <c r="C3891" s="373"/>
      <c r="D3891" s="373"/>
      <c r="E3891" s="373"/>
      <c r="F3891" s="373"/>
      <c r="G3891" s="373"/>
      <c r="H3891" s="373"/>
      <c r="I3891" s="373"/>
      <c r="J3891" s="373"/>
      <c r="K3891" s="373"/>
      <c r="L3891" s="373"/>
      <c r="M3891" s="373"/>
      <c r="N3891" s="373"/>
      <c r="O3891" s="373"/>
    </row>
    <row r="3892" spans="1:15" ht="12.75">
      <c r="A3892" s="347"/>
      <c r="B3892" s="347"/>
      <c r="C3892" s="347"/>
      <c r="D3892" s="347"/>
      <c r="E3892" s="347"/>
      <c r="F3892" s="347"/>
      <c r="G3892" s="347"/>
      <c r="H3892" s="347"/>
      <c r="I3892" s="347"/>
      <c r="J3892" s="347"/>
      <c r="K3892" s="347"/>
      <c r="L3892" s="347"/>
      <c r="M3892" s="347"/>
      <c r="N3892" s="347"/>
      <c r="O3892" s="347"/>
    </row>
    <row r="3893" spans="1:15" ht="52.5">
      <c r="A3893" s="276" t="s">
        <v>43</v>
      </c>
      <c r="B3893" s="276" t="s">
        <v>44</v>
      </c>
      <c r="C3893" s="367" t="s">
        <v>45</v>
      </c>
      <c r="D3893" s="368"/>
      <c r="E3893" s="368"/>
      <c r="F3893" s="368"/>
      <c r="G3893" s="368"/>
      <c r="H3893" s="368"/>
      <c r="I3893" s="368"/>
      <c r="J3893" s="368"/>
      <c r="K3893" s="368"/>
      <c r="L3893" s="368"/>
      <c r="M3893" s="368"/>
      <c r="N3893" s="369"/>
      <c r="O3893" s="130" t="s">
        <v>46</v>
      </c>
    </row>
    <row r="3894" spans="1:15" ht="12.75">
      <c r="A3894" s="277"/>
      <c r="B3894" s="277"/>
      <c r="C3894" s="367" t="s">
        <v>47</v>
      </c>
      <c r="D3894" s="368"/>
      <c r="E3894" s="368"/>
      <c r="F3894" s="367" t="s">
        <v>48</v>
      </c>
      <c r="G3894" s="368"/>
      <c r="H3894" s="368"/>
      <c r="I3894" s="367" t="s">
        <v>49</v>
      </c>
      <c r="J3894" s="368"/>
      <c r="K3894" s="368"/>
      <c r="L3894" s="367" t="s">
        <v>50</v>
      </c>
      <c r="M3894" s="368"/>
      <c r="N3894" s="369"/>
      <c r="O3894" s="130"/>
    </row>
    <row r="3895" spans="1:15" ht="21">
      <c r="A3895" s="278"/>
      <c r="B3895" s="278"/>
      <c r="C3895" s="277" t="s">
        <v>51</v>
      </c>
      <c r="D3895" s="277" t="s">
        <v>52</v>
      </c>
      <c r="E3895" s="277" t="s">
        <v>53</v>
      </c>
      <c r="F3895" s="277" t="s">
        <v>51</v>
      </c>
      <c r="G3895" s="277" t="s">
        <v>54</v>
      </c>
      <c r="H3895" s="277" t="s">
        <v>53</v>
      </c>
      <c r="I3895" s="277" t="s">
        <v>51</v>
      </c>
      <c r="J3895" s="277" t="s">
        <v>54</v>
      </c>
      <c r="K3895" s="277" t="s">
        <v>53</v>
      </c>
      <c r="L3895" s="130" t="s">
        <v>51</v>
      </c>
      <c r="M3895" s="130" t="s">
        <v>54</v>
      </c>
      <c r="N3895" s="130" t="s">
        <v>53</v>
      </c>
      <c r="O3895" s="132"/>
    </row>
    <row r="3896" spans="1:15" ht="12.75">
      <c r="A3896" s="359" t="s">
        <v>55</v>
      </c>
      <c r="B3896" s="360"/>
      <c r="C3896" s="360"/>
      <c r="D3896" s="360"/>
      <c r="E3896" s="360"/>
      <c r="F3896" s="360"/>
      <c r="G3896" s="360"/>
      <c r="H3896" s="360"/>
      <c r="I3896" s="360"/>
      <c r="J3896" s="360"/>
      <c r="K3896" s="360"/>
      <c r="L3896" s="360"/>
      <c r="M3896" s="360"/>
      <c r="N3896" s="360"/>
      <c r="O3896" s="361"/>
    </row>
    <row r="3897" spans="1:15" ht="12.75">
      <c r="A3897" s="349" t="s">
        <v>56</v>
      </c>
      <c r="B3897" s="350"/>
      <c r="C3897" s="350"/>
      <c r="D3897" s="350"/>
      <c r="E3897" s="350"/>
      <c r="F3897" s="350"/>
      <c r="G3897" s="350"/>
      <c r="H3897" s="350"/>
      <c r="I3897" s="350"/>
      <c r="J3897" s="350"/>
      <c r="K3897" s="350"/>
      <c r="L3897" s="350"/>
      <c r="M3897" s="350"/>
      <c r="N3897" s="350"/>
      <c r="O3897" s="351"/>
    </row>
    <row r="3898" spans="1:15" ht="12.75">
      <c r="A3898" s="279"/>
      <c r="B3898" s="280"/>
      <c r="C3898" s="104"/>
      <c r="D3898" s="104"/>
      <c r="E3898" s="281"/>
      <c r="F3898" s="104"/>
      <c r="G3898" s="104"/>
      <c r="H3898" s="282"/>
      <c r="I3898" s="158"/>
      <c r="J3898" s="158"/>
      <c r="K3898" s="282"/>
      <c r="L3898" s="283"/>
      <c r="M3898" s="283"/>
      <c r="N3898" s="284"/>
      <c r="O3898" s="284"/>
    </row>
    <row r="3899" spans="1:15" ht="12.75">
      <c r="A3899" s="285" t="s">
        <v>545</v>
      </c>
      <c r="B3899" s="285"/>
      <c r="C3899" s="157"/>
      <c r="D3899" s="157"/>
      <c r="E3899" s="286">
        <v>30</v>
      </c>
      <c r="F3899" s="157"/>
      <c r="G3899" s="157"/>
      <c r="H3899" s="286">
        <v>30</v>
      </c>
      <c r="I3899" s="157"/>
      <c r="J3899" s="157"/>
      <c r="K3899" s="286">
        <v>30</v>
      </c>
      <c r="L3899" s="287"/>
      <c r="M3899" s="287"/>
      <c r="N3899" s="286">
        <v>30</v>
      </c>
      <c r="O3899" s="288">
        <f>SUM(E3899,H3899,K3899,N3899)</f>
        <v>120</v>
      </c>
    </row>
    <row r="3900" spans="1:15" ht="12.75">
      <c r="A3900" s="285"/>
      <c r="B3900" s="285"/>
      <c r="C3900" s="157"/>
      <c r="D3900" s="157"/>
      <c r="E3900" s="286"/>
      <c r="F3900" s="157"/>
      <c r="G3900" s="157"/>
      <c r="H3900" s="286"/>
      <c r="I3900" s="157"/>
      <c r="J3900" s="157"/>
      <c r="K3900" s="286"/>
      <c r="L3900" s="289"/>
      <c r="M3900" s="289"/>
      <c r="N3900" s="286"/>
      <c r="O3900" s="332"/>
    </row>
    <row r="3901" spans="1:15" ht="22.5">
      <c r="A3901" s="290" t="s">
        <v>57</v>
      </c>
      <c r="B3901" s="291" t="s">
        <v>58</v>
      </c>
      <c r="C3901" s="159">
        <v>70</v>
      </c>
      <c r="D3901" s="159">
        <v>170</v>
      </c>
      <c r="E3901" s="292">
        <f>(C3901*D3901)/1000</f>
        <v>11.9</v>
      </c>
      <c r="F3901" s="159">
        <v>70</v>
      </c>
      <c r="G3901" s="159">
        <v>170</v>
      </c>
      <c r="H3901" s="292">
        <f>(F3901*G3901)/1000</f>
        <v>11.9</v>
      </c>
      <c r="I3901" s="159">
        <v>70</v>
      </c>
      <c r="J3901" s="159">
        <v>170</v>
      </c>
      <c r="K3901" s="292">
        <f>(I3901*J3901)/1000</f>
        <v>11.9</v>
      </c>
      <c r="L3901" s="293">
        <v>70</v>
      </c>
      <c r="M3901" s="293">
        <v>170</v>
      </c>
      <c r="N3901" s="292">
        <f>(L3901*M3901)/1000</f>
        <v>11.9</v>
      </c>
      <c r="O3901" s="288">
        <f>SUM(E3901,H3901,K3901,N3901)</f>
        <v>47.6</v>
      </c>
    </row>
    <row r="3902" spans="1:15" ht="12.75">
      <c r="A3902" s="290"/>
      <c r="B3902" s="291"/>
      <c r="C3902" s="159"/>
      <c r="D3902" s="159"/>
      <c r="E3902" s="281"/>
      <c r="F3902" s="159"/>
      <c r="G3902" s="159"/>
      <c r="H3902" s="281"/>
      <c r="I3902" s="159"/>
      <c r="J3902" s="159"/>
      <c r="K3902" s="281"/>
      <c r="L3902" s="293"/>
      <c r="M3902" s="293"/>
      <c r="N3902" s="281"/>
      <c r="O3902" s="288"/>
    </row>
    <row r="3903" spans="1:15" ht="12.75">
      <c r="A3903" s="279" t="s">
        <v>546</v>
      </c>
      <c r="B3903" s="291" t="s">
        <v>58</v>
      </c>
      <c r="C3903" s="158">
        <v>20</v>
      </c>
      <c r="D3903" s="158">
        <v>34</v>
      </c>
      <c r="E3903" s="292">
        <f>(C3903*D3903)/1000</f>
        <v>0.68</v>
      </c>
      <c r="F3903" s="158">
        <v>25</v>
      </c>
      <c r="G3903" s="158">
        <v>30</v>
      </c>
      <c r="H3903" s="292">
        <f aca="true" t="shared" si="524" ref="H3903:H3911">(F3903*G3903)/1000</f>
        <v>0.75</v>
      </c>
      <c r="I3903" s="158">
        <v>25</v>
      </c>
      <c r="J3903" s="158">
        <v>20</v>
      </c>
      <c r="K3903" s="292">
        <f aca="true" t="shared" si="525" ref="K3903:K3911">(I3903*J3903)/1000</f>
        <v>0.5</v>
      </c>
      <c r="L3903" s="158">
        <v>25</v>
      </c>
      <c r="M3903" s="158">
        <v>25</v>
      </c>
      <c r="N3903" s="292">
        <f aca="true" t="shared" si="526" ref="N3903:N3911">(L3903*M3903)/1000</f>
        <v>0.625</v>
      </c>
      <c r="O3903" s="288">
        <f>SUM(C3903:N3903)</f>
        <v>206.555</v>
      </c>
    </row>
    <row r="3904" spans="1:15" ht="12.75">
      <c r="A3904" s="279" t="s">
        <v>547</v>
      </c>
      <c r="B3904" s="291" t="s">
        <v>58</v>
      </c>
      <c r="C3904" s="158">
        <v>25</v>
      </c>
      <c r="D3904" s="158">
        <v>40</v>
      </c>
      <c r="E3904" s="292">
        <f>(C3904*D3904)/1000</f>
        <v>1</v>
      </c>
      <c r="F3904" s="158">
        <v>30</v>
      </c>
      <c r="G3904" s="158">
        <v>30</v>
      </c>
      <c r="H3904" s="292">
        <f t="shared" si="524"/>
        <v>0.9</v>
      </c>
      <c r="I3904" s="158">
        <v>30</v>
      </c>
      <c r="J3904" s="158">
        <v>25</v>
      </c>
      <c r="K3904" s="292">
        <f t="shared" si="525"/>
        <v>0.75</v>
      </c>
      <c r="L3904" s="158">
        <v>30</v>
      </c>
      <c r="M3904" s="158">
        <v>27</v>
      </c>
      <c r="N3904" s="292">
        <f t="shared" si="526"/>
        <v>0.81</v>
      </c>
      <c r="O3904" s="288">
        <f aca="true" t="shared" si="527" ref="O3904:O3911">SUM(E3904,H3904,K3904,N3904)</f>
        <v>3.46</v>
      </c>
    </row>
    <row r="3905" spans="1:15" ht="12.75">
      <c r="A3905" s="279" t="s">
        <v>548</v>
      </c>
      <c r="B3905" s="291" t="s">
        <v>58</v>
      </c>
      <c r="C3905" s="158">
        <v>10</v>
      </c>
      <c r="D3905" s="158">
        <v>20</v>
      </c>
      <c r="E3905" s="292">
        <f aca="true" t="shared" si="528" ref="E3905:E3911">(C3905*D3905)/1000</f>
        <v>0.2</v>
      </c>
      <c r="F3905" s="158">
        <v>10</v>
      </c>
      <c r="G3905" s="158">
        <v>20</v>
      </c>
      <c r="H3905" s="292">
        <f t="shared" si="524"/>
        <v>0.2</v>
      </c>
      <c r="I3905" s="158">
        <v>10</v>
      </c>
      <c r="J3905" s="158">
        <v>20</v>
      </c>
      <c r="K3905" s="292">
        <f t="shared" si="525"/>
        <v>0.2</v>
      </c>
      <c r="L3905" s="158">
        <v>10</v>
      </c>
      <c r="M3905" s="158">
        <v>20</v>
      </c>
      <c r="N3905" s="292">
        <f t="shared" si="526"/>
        <v>0.2</v>
      </c>
      <c r="O3905" s="288">
        <f t="shared" si="527"/>
        <v>0.8</v>
      </c>
    </row>
    <row r="3906" spans="1:15" ht="12.75">
      <c r="A3906" s="279" t="s">
        <v>549</v>
      </c>
      <c r="B3906" s="291" t="s">
        <v>58</v>
      </c>
      <c r="C3906" s="158">
        <v>30</v>
      </c>
      <c r="D3906" s="158">
        <v>30</v>
      </c>
      <c r="E3906" s="292">
        <f t="shared" si="528"/>
        <v>0.9</v>
      </c>
      <c r="F3906" s="158">
        <v>30</v>
      </c>
      <c r="G3906" s="158">
        <v>30</v>
      </c>
      <c r="H3906" s="292">
        <f t="shared" si="524"/>
        <v>0.9</v>
      </c>
      <c r="I3906" s="158">
        <v>100</v>
      </c>
      <c r="J3906" s="158">
        <v>15</v>
      </c>
      <c r="K3906" s="292">
        <f t="shared" si="525"/>
        <v>1.5</v>
      </c>
      <c r="L3906" s="158">
        <v>10</v>
      </c>
      <c r="M3906" s="158">
        <v>25</v>
      </c>
      <c r="N3906" s="292">
        <f t="shared" si="526"/>
        <v>0.25</v>
      </c>
      <c r="O3906" s="288">
        <f t="shared" si="527"/>
        <v>3.55</v>
      </c>
    </row>
    <row r="3907" spans="1:15" ht="12.75">
      <c r="A3907" s="279" t="s">
        <v>550</v>
      </c>
      <c r="B3907" s="291" t="s">
        <v>58</v>
      </c>
      <c r="C3907" s="158">
        <v>150</v>
      </c>
      <c r="D3907" s="158">
        <v>25</v>
      </c>
      <c r="E3907" s="292">
        <f t="shared" si="528"/>
        <v>3.75</v>
      </c>
      <c r="F3907" s="158">
        <v>150</v>
      </c>
      <c r="G3907" s="158">
        <v>25</v>
      </c>
      <c r="H3907" s="292">
        <f t="shared" si="524"/>
        <v>3.75</v>
      </c>
      <c r="I3907" s="158">
        <v>300</v>
      </c>
      <c r="J3907" s="158">
        <v>25</v>
      </c>
      <c r="K3907" s="292">
        <f t="shared" si="525"/>
        <v>7.5</v>
      </c>
      <c r="L3907" s="158">
        <v>50</v>
      </c>
      <c r="M3907" s="158">
        <v>25</v>
      </c>
      <c r="N3907" s="292">
        <f t="shared" si="526"/>
        <v>1.25</v>
      </c>
      <c r="O3907" s="288">
        <f t="shared" si="527"/>
        <v>16.25</v>
      </c>
    </row>
    <row r="3908" spans="1:15" ht="12.75">
      <c r="A3908" s="279" t="s">
        <v>551</v>
      </c>
      <c r="B3908" s="291" t="s">
        <v>58</v>
      </c>
      <c r="C3908" s="158"/>
      <c r="D3908" s="158"/>
      <c r="E3908" s="292">
        <f t="shared" si="528"/>
        <v>0</v>
      </c>
      <c r="F3908" s="158"/>
      <c r="G3908" s="158"/>
      <c r="H3908" s="292">
        <f t="shared" si="524"/>
        <v>0</v>
      </c>
      <c r="I3908" s="158">
        <v>20</v>
      </c>
      <c r="J3908" s="158">
        <v>50</v>
      </c>
      <c r="K3908" s="292">
        <f t="shared" si="525"/>
        <v>1</v>
      </c>
      <c r="L3908" s="158"/>
      <c r="M3908" s="158"/>
      <c r="N3908" s="292">
        <f t="shared" si="526"/>
        <v>0</v>
      </c>
      <c r="O3908" s="288">
        <f t="shared" si="527"/>
        <v>1</v>
      </c>
    </row>
    <row r="3909" spans="1:15" ht="12.75">
      <c r="A3909" s="279" t="s">
        <v>552</v>
      </c>
      <c r="B3909" s="291" t="s">
        <v>58</v>
      </c>
      <c r="C3909" s="158"/>
      <c r="D3909" s="158"/>
      <c r="E3909" s="292">
        <f t="shared" si="528"/>
        <v>0</v>
      </c>
      <c r="F3909" s="158"/>
      <c r="G3909" s="158"/>
      <c r="H3909" s="292">
        <f t="shared" si="524"/>
        <v>0</v>
      </c>
      <c r="I3909" s="158">
        <v>5</v>
      </c>
      <c r="J3909" s="158">
        <v>50</v>
      </c>
      <c r="K3909" s="292">
        <f t="shared" si="525"/>
        <v>0.25</v>
      </c>
      <c r="L3909" s="158"/>
      <c r="M3909" s="158"/>
      <c r="N3909" s="292">
        <f t="shared" si="526"/>
        <v>0</v>
      </c>
      <c r="O3909" s="288">
        <f t="shared" si="527"/>
        <v>0.25</v>
      </c>
    </row>
    <row r="3910" spans="1:15" ht="12.75">
      <c r="A3910" s="279" t="s">
        <v>693</v>
      </c>
      <c r="B3910" s="291" t="s">
        <v>58</v>
      </c>
      <c r="C3910" s="158">
        <v>1</v>
      </c>
      <c r="D3910" s="158">
        <v>180</v>
      </c>
      <c r="E3910" s="292">
        <f t="shared" si="528"/>
        <v>0.18</v>
      </c>
      <c r="F3910" s="158">
        <v>1</v>
      </c>
      <c r="G3910" s="158">
        <v>180</v>
      </c>
      <c r="H3910" s="292">
        <f t="shared" si="524"/>
        <v>0.18</v>
      </c>
      <c r="I3910" s="158">
        <v>1</v>
      </c>
      <c r="J3910" s="158">
        <v>180</v>
      </c>
      <c r="K3910" s="292">
        <f t="shared" si="525"/>
        <v>0.18</v>
      </c>
      <c r="L3910" s="158">
        <v>1</v>
      </c>
      <c r="M3910" s="158">
        <v>200</v>
      </c>
      <c r="N3910" s="292">
        <f t="shared" si="526"/>
        <v>0.2</v>
      </c>
      <c r="O3910" s="288">
        <f t="shared" si="527"/>
        <v>0.74</v>
      </c>
    </row>
    <row r="3911" spans="1:15" ht="12.75">
      <c r="A3911" s="279" t="s">
        <v>694</v>
      </c>
      <c r="B3911" s="291" t="s">
        <v>58</v>
      </c>
      <c r="C3911" s="158"/>
      <c r="D3911" s="158"/>
      <c r="E3911" s="292">
        <f t="shared" si="528"/>
        <v>0</v>
      </c>
      <c r="F3911" s="158"/>
      <c r="G3911" s="158"/>
      <c r="H3911" s="292">
        <f t="shared" si="524"/>
        <v>0</v>
      </c>
      <c r="I3911" s="158">
        <v>50</v>
      </c>
      <c r="J3911" s="158">
        <v>80</v>
      </c>
      <c r="K3911" s="292">
        <f t="shared" si="525"/>
        <v>4</v>
      </c>
      <c r="L3911" s="158"/>
      <c r="M3911" s="158"/>
      <c r="N3911" s="292">
        <f t="shared" si="526"/>
        <v>0</v>
      </c>
      <c r="O3911" s="288">
        <f t="shared" si="527"/>
        <v>4</v>
      </c>
    </row>
    <row r="3912" spans="1:15" ht="12.75">
      <c r="A3912" s="279"/>
      <c r="B3912" s="291"/>
      <c r="C3912" s="16"/>
      <c r="D3912" s="16"/>
      <c r="E3912" s="281"/>
      <c r="F3912" s="16"/>
      <c r="G3912" s="16"/>
      <c r="H3912" s="281"/>
      <c r="I3912" s="16"/>
      <c r="J3912" s="16"/>
      <c r="K3912" s="281"/>
      <c r="L3912" s="16"/>
      <c r="M3912" s="16"/>
      <c r="N3912" s="292"/>
      <c r="O3912" s="288"/>
    </row>
    <row r="3913" spans="1:15" ht="12.75">
      <c r="A3913" s="285" t="s">
        <v>553</v>
      </c>
      <c r="B3913" s="157"/>
      <c r="C3913" s="157"/>
      <c r="D3913" s="157"/>
      <c r="E3913" s="286">
        <f>SUM(E3903:E3911)</f>
        <v>6.71</v>
      </c>
      <c r="F3913" s="157"/>
      <c r="G3913" s="157"/>
      <c r="H3913" s="286">
        <f>SUM(H3903:H3911)</f>
        <v>6.68</v>
      </c>
      <c r="I3913" s="157"/>
      <c r="J3913" s="157"/>
      <c r="K3913" s="286">
        <f>SUM(K3903:K3911)</f>
        <v>15.879999999999999</v>
      </c>
      <c r="L3913" s="157"/>
      <c r="M3913" s="157"/>
      <c r="N3913" s="286">
        <f>SUM(N3903:N3911)</f>
        <v>3.335</v>
      </c>
      <c r="O3913" s="288">
        <f>SUM(E3913,H3913,K3913,N3913)</f>
        <v>32.605</v>
      </c>
    </row>
    <row r="3914" spans="1:15" ht="12.75">
      <c r="A3914" s="285"/>
      <c r="B3914" s="157"/>
      <c r="C3914" s="157"/>
      <c r="D3914" s="157"/>
      <c r="E3914" s="285"/>
      <c r="F3914" s="157"/>
      <c r="G3914" s="157"/>
      <c r="H3914" s="285"/>
      <c r="I3914" s="157"/>
      <c r="J3914" s="157"/>
      <c r="K3914" s="285"/>
      <c r="L3914" s="157"/>
      <c r="M3914" s="157"/>
      <c r="N3914" s="285"/>
      <c r="O3914" s="294"/>
    </row>
    <row r="3915" spans="1:15" ht="12.75">
      <c r="A3915" s="296" t="s">
        <v>59</v>
      </c>
      <c r="B3915" s="167" t="s">
        <v>169</v>
      </c>
      <c r="C3915" s="297">
        <v>300</v>
      </c>
      <c r="D3915" s="297">
        <v>40</v>
      </c>
      <c r="E3915" s="292">
        <f>(C3915*D3915)/1000</f>
        <v>12</v>
      </c>
      <c r="F3915" s="297">
        <v>330</v>
      </c>
      <c r="G3915" s="297">
        <v>40</v>
      </c>
      <c r="H3915" s="292">
        <f>(F3915*G3915)/1000</f>
        <v>13.2</v>
      </c>
      <c r="I3915" s="297">
        <v>330</v>
      </c>
      <c r="J3915" s="297">
        <v>40</v>
      </c>
      <c r="K3915" s="292">
        <f>(I3915*J3915)/1000</f>
        <v>13.2</v>
      </c>
      <c r="L3915" s="298">
        <v>330</v>
      </c>
      <c r="M3915" s="299">
        <v>40</v>
      </c>
      <c r="N3915" s="292">
        <f>(L3915*M3915)/1000</f>
        <v>13.2</v>
      </c>
      <c r="O3915" s="288">
        <f>SUM(E3915,H3915,K3915,N3915)</f>
        <v>51.599999999999994</v>
      </c>
    </row>
    <row r="3916" spans="1:15" ht="12.75">
      <c r="A3916" s="296"/>
      <c r="B3916" s="167"/>
      <c r="C3916" s="52"/>
      <c r="D3916" s="52"/>
      <c r="E3916" s="281"/>
      <c r="F3916" s="52"/>
      <c r="G3916" s="52"/>
      <c r="H3916" s="281"/>
      <c r="I3916" s="52"/>
      <c r="J3916" s="52"/>
      <c r="K3916" s="281"/>
      <c r="L3916" s="155"/>
      <c r="M3916" s="155"/>
      <c r="N3916" s="300"/>
      <c r="O3916" s="301"/>
    </row>
    <row r="3917" spans="1:15" ht="21">
      <c r="A3917" s="167" t="s">
        <v>60</v>
      </c>
      <c r="B3917" s="167"/>
      <c r="C3917" s="52"/>
      <c r="D3917" s="52"/>
      <c r="E3917" s="302">
        <v>0.3</v>
      </c>
      <c r="F3917" s="303"/>
      <c r="G3917" s="303"/>
      <c r="H3917" s="302">
        <v>0.3</v>
      </c>
      <c r="I3917" s="303"/>
      <c r="J3917" s="303"/>
      <c r="K3917" s="302">
        <v>0.3</v>
      </c>
      <c r="L3917" s="304"/>
      <c r="M3917" s="304"/>
      <c r="N3917" s="304">
        <v>0.3</v>
      </c>
      <c r="O3917" s="305">
        <f>SUM(E3917,H3917,K3917,N3917)</f>
        <v>1.2</v>
      </c>
    </row>
    <row r="3918" spans="1:15" ht="12.75">
      <c r="A3918" s="362" t="s">
        <v>61</v>
      </c>
      <c r="B3918" s="363"/>
      <c r="C3918" s="363"/>
      <c r="D3918" s="364"/>
      <c r="E3918" s="158"/>
      <c r="F3918" s="158"/>
      <c r="G3918" s="158"/>
      <c r="H3918" s="158"/>
      <c r="I3918" s="158"/>
      <c r="J3918" s="158"/>
      <c r="K3918" s="158"/>
      <c r="L3918" s="158"/>
      <c r="M3918" s="158"/>
      <c r="N3918" s="158"/>
      <c r="O3918" s="158"/>
    </row>
    <row r="3919" spans="1:15" ht="22.5">
      <c r="A3919" s="52" t="s">
        <v>62</v>
      </c>
      <c r="B3919" s="167" t="s">
        <v>63</v>
      </c>
      <c r="C3919" s="297">
        <v>7.43</v>
      </c>
      <c r="D3919" s="297">
        <v>4.38</v>
      </c>
      <c r="E3919" s="302">
        <f>C3919*D3919</f>
        <v>32.5434</v>
      </c>
      <c r="F3919" s="297">
        <v>4.95</v>
      </c>
      <c r="G3919" s="297">
        <v>4.38</v>
      </c>
      <c r="H3919" s="302">
        <f>F3919*G3919</f>
        <v>21.681</v>
      </c>
      <c r="I3919" s="297">
        <v>2.97</v>
      </c>
      <c r="J3919" s="297">
        <v>4.39</v>
      </c>
      <c r="K3919" s="302">
        <f>I3919*J3919</f>
        <v>13.0383</v>
      </c>
      <c r="L3919" s="307">
        <v>9.41</v>
      </c>
      <c r="M3919" s="303">
        <v>4.37</v>
      </c>
      <c r="N3919" s="302">
        <f>L3919*M3919</f>
        <v>41.121700000000004</v>
      </c>
      <c r="O3919" s="308">
        <f>E3919+H3919+K3919+N3919</f>
        <v>108.3844</v>
      </c>
    </row>
    <row r="3920" spans="1:15" ht="22.5">
      <c r="A3920" s="52" t="s">
        <v>64</v>
      </c>
      <c r="B3920" s="167" t="s">
        <v>65</v>
      </c>
      <c r="C3920" s="297"/>
      <c r="D3920" s="297">
        <v>2.222</v>
      </c>
      <c r="E3920" s="302">
        <f>C3920*D3920</f>
        <v>0</v>
      </c>
      <c r="F3920" s="297"/>
      <c r="G3920" s="297">
        <v>2.222</v>
      </c>
      <c r="H3920" s="302">
        <f>F3920*G3920</f>
        <v>0</v>
      </c>
      <c r="I3920" s="297"/>
      <c r="J3920" s="297"/>
      <c r="K3920" s="302">
        <f>I3920*J3920</f>
        <v>0</v>
      </c>
      <c r="L3920" s="307"/>
      <c r="M3920" s="303">
        <v>2.222</v>
      </c>
      <c r="N3920" s="302">
        <f>L3920*M3920</f>
        <v>0</v>
      </c>
      <c r="O3920" s="308">
        <f>E3920+H3920+K3920+N3920</f>
        <v>0</v>
      </c>
    </row>
    <row r="3921" spans="1:15" ht="45">
      <c r="A3921" s="52" t="s">
        <v>66</v>
      </c>
      <c r="B3921" s="167" t="s">
        <v>65</v>
      </c>
      <c r="C3921" s="297"/>
      <c r="D3921" s="297">
        <v>2.22</v>
      </c>
      <c r="E3921" s="302">
        <f>C3921*D3921</f>
        <v>0</v>
      </c>
      <c r="F3921" s="297"/>
      <c r="G3921" s="297">
        <v>2.22</v>
      </c>
      <c r="H3921" s="302">
        <f>F3921*G3921</f>
        <v>0</v>
      </c>
      <c r="I3921" s="297"/>
      <c r="J3921" s="297">
        <v>2.22</v>
      </c>
      <c r="K3921" s="302">
        <f>I3921*J3921</f>
        <v>0</v>
      </c>
      <c r="L3921" s="307"/>
      <c r="M3921" s="303">
        <v>2.22</v>
      </c>
      <c r="N3921" s="302">
        <f>L3921*M3921</f>
        <v>0</v>
      </c>
      <c r="O3921" s="308">
        <f>E3921+H3921+K3921+N3921</f>
        <v>0</v>
      </c>
    </row>
    <row r="3922" spans="1:15" ht="22.5">
      <c r="A3922" s="52" t="s">
        <v>67</v>
      </c>
      <c r="B3922" s="167" t="s">
        <v>32</v>
      </c>
      <c r="C3922" s="297">
        <v>181.8</v>
      </c>
      <c r="D3922" s="297">
        <v>0.03</v>
      </c>
      <c r="E3922" s="302">
        <f>C3922*D3922</f>
        <v>5.454</v>
      </c>
      <c r="F3922" s="297">
        <v>181.8</v>
      </c>
      <c r="G3922" s="297">
        <v>0.03</v>
      </c>
      <c r="H3922" s="302">
        <f>F3922*G3922</f>
        <v>5.454</v>
      </c>
      <c r="I3922" s="297">
        <v>181.8</v>
      </c>
      <c r="J3922" s="297">
        <v>0.03</v>
      </c>
      <c r="K3922" s="302">
        <f>I3922*J3922</f>
        <v>5.454</v>
      </c>
      <c r="L3922" s="297">
        <v>181.8</v>
      </c>
      <c r="M3922" s="297">
        <v>0.029</v>
      </c>
      <c r="N3922" s="302">
        <f>L3922*M3922</f>
        <v>5.272200000000001</v>
      </c>
      <c r="O3922" s="308">
        <f>E3922+H3922+K3922+N3922</f>
        <v>21.6342</v>
      </c>
    </row>
    <row r="3923" spans="1:15" ht="22.5">
      <c r="A3923" s="52" t="s">
        <v>68</v>
      </c>
      <c r="B3923" s="167" t="s">
        <v>32</v>
      </c>
      <c r="C3923" s="297">
        <v>125.01</v>
      </c>
      <c r="D3923" s="297">
        <v>0.0175</v>
      </c>
      <c r="E3923" s="302">
        <f>C3923*D3923</f>
        <v>2.1876750000000005</v>
      </c>
      <c r="F3923" s="297">
        <v>125.01</v>
      </c>
      <c r="G3923" s="297">
        <v>0.0173</v>
      </c>
      <c r="H3923" s="302">
        <f>F3923*G3923</f>
        <v>2.162673</v>
      </c>
      <c r="I3923" s="297">
        <v>125.01</v>
      </c>
      <c r="J3923" s="297">
        <v>0.0172</v>
      </c>
      <c r="K3923" s="302">
        <f>I3923*J3923</f>
        <v>2.150172</v>
      </c>
      <c r="L3923" s="303">
        <v>125.01</v>
      </c>
      <c r="M3923" s="303">
        <v>0.017</v>
      </c>
      <c r="N3923" s="302">
        <f>L3923*M3923</f>
        <v>2.1251700000000002</v>
      </c>
      <c r="O3923" s="308">
        <f>E3923+H3923+K3923+N3923</f>
        <v>8.62569</v>
      </c>
    </row>
    <row r="3924" spans="1:15" ht="52.5">
      <c r="A3924" s="291" t="s">
        <v>69</v>
      </c>
      <c r="B3924" s="309" t="s">
        <v>1</v>
      </c>
      <c r="C3924" s="157"/>
      <c r="D3924" s="157"/>
      <c r="E3924" s="286">
        <f>E3919+E3920+E3921+E3922+E3923</f>
        <v>40.185075</v>
      </c>
      <c r="F3924" s="286"/>
      <c r="G3924" s="286"/>
      <c r="H3924" s="286">
        <f>H3919+H3920+H3921+H3922+H3923</f>
        <v>29.297673000000003</v>
      </c>
      <c r="I3924" s="286"/>
      <c r="J3924" s="286"/>
      <c r="K3924" s="286">
        <f>K3919+K3920+K3921+K3922+K3923</f>
        <v>20.642472</v>
      </c>
      <c r="L3924" s="286"/>
      <c r="M3924" s="286"/>
      <c r="N3924" s="286">
        <f>N3919+N3920+N3921+N3922+N3923</f>
        <v>48.51907</v>
      </c>
      <c r="O3924" s="286">
        <f>O3919+O3920+O3921+O3922+O3923</f>
        <v>138.64428999999998</v>
      </c>
    </row>
    <row r="3925" spans="1:15" ht="12.75">
      <c r="A3925" s="352" t="s">
        <v>554</v>
      </c>
      <c r="B3925" s="365"/>
      <c r="C3925" s="365"/>
      <c r="D3925" s="365"/>
      <c r="E3925" s="365"/>
      <c r="F3925" s="365"/>
      <c r="G3925" s="365"/>
      <c r="H3925" s="365"/>
      <c r="I3925" s="365"/>
      <c r="J3925" s="365"/>
      <c r="K3925" s="365"/>
      <c r="L3925" s="365"/>
      <c r="M3925" s="365"/>
      <c r="N3925" s="365"/>
      <c r="O3925" s="366"/>
    </row>
    <row r="3926" spans="1:15" ht="12.75">
      <c r="A3926" s="1"/>
      <c r="B3926" s="1"/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</row>
    <row r="3927" spans="1:15" ht="12.75">
      <c r="A3927" s="167" t="s">
        <v>70</v>
      </c>
      <c r="B3927" s="167" t="s">
        <v>32</v>
      </c>
      <c r="C3927" s="297">
        <v>84.6</v>
      </c>
      <c r="D3927" s="297">
        <v>1.23</v>
      </c>
      <c r="E3927" s="302">
        <f>C3927*D3927</f>
        <v>104.05799999999999</v>
      </c>
      <c r="F3927" s="297">
        <v>28.22</v>
      </c>
      <c r="G3927" s="297">
        <v>1.24</v>
      </c>
      <c r="H3927" s="302">
        <f>F3927*G3927</f>
        <v>34.992799999999995</v>
      </c>
      <c r="I3927" s="297"/>
      <c r="J3927" s="297"/>
      <c r="K3927" s="302">
        <f>I3927*J3927</f>
        <v>0</v>
      </c>
      <c r="L3927" s="307">
        <v>75</v>
      </c>
      <c r="M3927" s="303">
        <v>1.24</v>
      </c>
      <c r="N3927" s="302">
        <f>L3927*M3927</f>
        <v>93</v>
      </c>
      <c r="O3927" s="308">
        <f>E3927+H3927+K3927+N3927</f>
        <v>232.05079999999998</v>
      </c>
    </row>
    <row r="3928" spans="1:15" ht="12.75">
      <c r="A3928" s="167" t="s">
        <v>71</v>
      </c>
      <c r="B3928" s="167" t="s">
        <v>141</v>
      </c>
      <c r="C3928" s="297"/>
      <c r="D3928" s="297"/>
      <c r="E3928" s="302">
        <f>C3928*D3928</f>
        <v>0</v>
      </c>
      <c r="F3928" s="297"/>
      <c r="G3928" s="297"/>
      <c r="H3928" s="302">
        <f>F3928*G3928</f>
        <v>0</v>
      </c>
      <c r="I3928" s="297"/>
      <c r="J3928" s="297"/>
      <c r="K3928" s="302">
        <f>I3928*J3928</f>
        <v>0</v>
      </c>
      <c r="L3928" s="307"/>
      <c r="M3928" s="303"/>
      <c r="N3928" s="302">
        <f>L3928*M3928</f>
        <v>0</v>
      </c>
      <c r="O3928" s="308">
        <f>E3928+H3928+K3928+N3928</f>
        <v>0</v>
      </c>
    </row>
    <row r="3929" spans="1:15" ht="21">
      <c r="A3929" s="167" t="s">
        <v>619</v>
      </c>
      <c r="B3929" s="167"/>
      <c r="C3929" s="297"/>
      <c r="D3929" s="297"/>
      <c r="E3929" s="302">
        <f>SUM(E3927:E3928)</f>
        <v>104.05799999999999</v>
      </c>
      <c r="F3929" s="297"/>
      <c r="G3929" s="297"/>
      <c r="H3929" s="302">
        <f>SUM(H3927:H3928)</f>
        <v>34.992799999999995</v>
      </c>
      <c r="I3929" s="297"/>
      <c r="J3929" s="297"/>
      <c r="K3929" s="302">
        <f>SUM(K3927:K3928)</f>
        <v>0</v>
      </c>
      <c r="L3929" s="307"/>
      <c r="M3929" s="307"/>
      <c r="N3929" s="302">
        <f>SUM(N3927:N3928)</f>
        <v>93</v>
      </c>
      <c r="O3929" s="308">
        <f>SUM(O3927:O3928)</f>
        <v>232.05079999999998</v>
      </c>
    </row>
    <row r="3930" spans="1:15" ht="12.75">
      <c r="A3930" s="167"/>
      <c r="B3930" s="167"/>
      <c r="C3930" s="167"/>
      <c r="D3930" s="167"/>
      <c r="E3930" s="310"/>
      <c r="F3930" s="167"/>
      <c r="G3930" s="167"/>
      <c r="H3930" s="167"/>
      <c r="I3930" s="167"/>
      <c r="J3930" s="167"/>
      <c r="K3930" s="310"/>
      <c r="L3930" s="310"/>
      <c r="M3930" s="310"/>
      <c r="N3930" s="310"/>
      <c r="O3930" s="311"/>
    </row>
    <row r="3931" spans="1:15" ht="12.75">
      <c r="A3931" s="167" t="s">
        <v>650</v>
      </c>
      <c r="B3931" s="167" t="s">
        <v>561</v>
      </c>
      <c r="C3931" s="52"/>
      <c r="D3931" s="52"/>
      <c r="E3931" s="302">
        <v>50</v>
      </c>
      <c r="F3931" s="160"/>
      <c r="G3931" s="160"/>
      <c r="H3931" s="168"/>
      <c r="I3931" s="160"/>
      <c r="J3931" s="160"/>
      <c r="K3931" s="168"/>
      <c r="L3931" s="160"/>
      <c r="M3931" s="160"/>
      <c r="N3931" s="168"/>
      <c r="O3931" s="308">
        <f>E3931+H3931+K3931+N3931</f>
        <v>50</v>
      </c>
    </row>
    <row r="3932" spans="1:15" ht="12.75">
      <c r="A3932" s="167"/>
      <c r="B3932" s="167"/>
      <c r="C3932" s="52"/>
      <c r="D3932" s="52"/>
      <c r="E3932" s="302"/>
      <c r="F3932" s="52"/>
      <c r="G3932" s="52"/>
      <c r="H3932" s="52"/>
      <c r="I3932" s="52"/>
      <c r="J3932" s="52"/>
      <c r="K3932" s="52"/>
      <c r="L3932" s="52"/>
      <c r="M3932" s="52"/>
      <c r="N3932" s="52"/>
      <c r="O3932" s="316"/>
    </row>
    <row r="3933" spans="1:15" ht="21">
      <c r="A3933" s="167" t="s">
        <v>562</v>
      </c>
      <c r="B3933" s="167"/>
      <c r="C3933" s="167"/>
      <c r="D3933" s="167"/>
      <c r="E3933" s="310"/>
      <c r="F3933" s="167"/>
      <c r="G3933" s="167"/>
      <c r="H3933" s="310"/>
      <c r="I3933" s="167"/>
      <c r="J3933" s="167"/>
      <c r="K3933" s="310"/>
      <c r="L3933" s="310"/>
      <c r="M3933" s="310"/>
      <c r="N3933" s="310"/>
      <c r="O3933" s="157"/>
    </row>
    <row r="3934" spans="1:15" ht="12.75">
      <c r="A3934" s="52" t="s">
        <v>563</v>
      </c>
      <c r="B3934" s="167" t="s">
        <v>333</v>
      </c>
      <c r="C3934" s="297"/>
      <c r="D3934" s="297"/>
      <c r="E3934" s="292">
        <f aca="true" t="shared" si="529" ref="E3934:E3939">(C3934*D3934)/1000</f>
        <v>0</v>
      </c>
      <c r="F3934" s="297">
        <v>30</v>
      </c>
      <c r="G3934" s="297">
        <v>80</v>
      </c>
      <c r="H3934" s="292">
        <f aca="true" t="shared" si="530" ref="H3934:H3939">(F3934*G3934)/1000</f>
        <v>2.4</v>
      </c>
      <c r="I3934" s="297"/>
      <c r="J3934" s="297"/>
      <c r="K3934" s="292">
        <f aca="true" t="shared" si="531" ref="K3934:K3939">(I3934*J3934)/1000</f>
        <v>0</v>
      </c>
      <c r="L3934" s="298"/>
      <c r="M3934" s="298"/>
      <c r="N3934" s="292">
        <f aca="true" t="shared" si="532" ref="N3934:N3939">(L3934*M3934)/1000</f>
        <v>0</v>
      </c>
      <c r="O3934" s="308">
        <f aca="true" t="shared" si="533" ref="O3934:O3940">E3934+H3934+K3934+N3934</f>
        <v>2.4</v>
      </c>
    </row>
    <row r="3935" spans="1:15" ht="12.75">
      <c r="A3935" s="52" t="s">
        <v>565</v>
      </c>
      <c r="B3935" s="167" t="s">
        <v>333</v>
      </c>
      <c r="C3935" s="297"/>
      <c r="D3935" s="297"/>
      <c r="E3935" s="292">
        <f t="shared" si="529"/>
        <v>0</v>
      </c>
      <c r="F3935" s="297">
        <v>5</v>
      </c>
      <c r="G3935" s="297">
        <v>100</v>
      </c>
      <c r="H3935" s="292">
        <f t="shared" si="530"/>
        <v>0.5</v>
      </c>
      <c r="I3935" s="297"/>
      <c r="J3935" s="297"/>
      <c r="K3935" s="292">
        <f t="shared" si="531"/>
        <v>0</v>
      </c>
      <c r="L3935" s="298"/>
      <c r="M3935" s="298"/>
      <c r="N3935" s="292">
        <f t="shared" si="532"/>
        <v>0</v>
      </c>
      <c r="O3935" s="308">
        <f t="shared" si="533"/>
        <v>0.5</v>
      </c>
    </row>
    <row r="3936" spans="1:15" ht="12.75">
      <c r="A3936" s="52" t="s">
        <v>566</v>
      </c>
      <c r="B3936" s="167" t="s">
        <v>365</v>
      </c>
      <c r="C3936" s="297"/>
      <c r="D3936" s="297"/>
      <c r="E3936" s="292">
        <f t="shared" si="529"/>
        <v>0</v>
      </c>
      <c r="F3936" s="297"/>
      <c r="G3936" s="297"/>
      <c r="H3936" s="292">
        <f t="shared" si="530"/>
        <v>0</v>
      </c>
      <c r="I3936" s="297"/>
      <c r="J3936" s="297"/>
      <c r="K3936" s="292">
        <f t="shared" si="531"/>
        <v>0</v>
      </c>
      <c r="L3936" s="298"/>
      <c r="M3936" s="298"/>
      <c r="N3936" s="292">
        <f t="shared" si="532"/>
        <v>0</v>
      </c>
      <c r="O3936" s="308">
        <f t="shared" si="533"/>
        <v>0</v>
      </c>
    </row>
    <row r="3937" spans="1:15" ht="12.75">
      <c r="A3937" s="52" t="s">
        <v>567</v>
      </c>
      <c r="B3937" s="167" t="s">
        <v>333</v>
      </c>
      <c r="C3937" s="297"/>
      <c r="D3937" s="297"/>
      <c r="E3937" s="292">
        <f t="shared" si="529"/>
        <v>0</v>
      </c>
      <c r="F3937" s="297">
        <v>100</v>
      </c>
      <c r="G3937" s="297">
        <v>5</v>
      </c>
      <c r="H3937" s="292">
        <f t="shared" si="530"/>
        <v>0.5</v>
      </c>
      <c r="I3937" s="297"/>
      <c r="J3937" s="297"/>
      <c r="K3937" s="292">
        <f t="shared" si="531"/>
        <v>0</v>
      </c>
      <c r="L3937" s="298"/>
      <c r="M3937" s="298"/>
      <c r="N3937" s="292">
        <f t="shared" si="532"/>
        <v>0</v>
      </c>
      <c r="O3937" s="308">
        <f t="shared" si="533"/>
        <v>0.5</v>
      </c>
    </row>
    <row r="3938" spans="1:15" ht="22.5">
      <c r="A3938" s="52" t="s">
        <v>194</v>
      </c>
      <c r="B3938" s="167" t="s">
        <v>193</v>
      </c>
      <c r="C3938" s="297"/>
      <c r="D3938" s="297"/>
      <c r="E3938" s="292">
        <f t="shared" si="529"/>
        <v>0</v>
      </c>
      <c r="F3938" s="297"/>
      <c r="G3938" s="297"/>
      <c r="H3938" s="292">
        <f t="shared" si="530"/>
        <v>0</v>
      </c>
      <c r="I3938" s="297"/>
      <c r="J3938" s="297"/>
      <c r="K3938" s="292">
        <f t="shared" si="531"/>
        <v>0</v>
      </c>
      <c r="L3938" s="298"/>
      <c r="M3938" s="298"/>
      <c r="N3938" s="292">
        <f t="shared" si="532"/>
        <v>0</v>
      </c>
      <c r="O3938" s="308">
        <f t="shared" si="533"/>
        <v>0</v>
      </c>
    </row>
    <row r="3939" spans="1:15" ht="12.75">
      <c r="A3939" s="52" t="s">
        <v>192</v>
      </c>
      <c r="B3939" s="167" t="s">
        <v>193</v>
      </c>
      <c r="C3939" s="297"/>
      <c r="D3939" s="297"/>
      <c r="E3939" s="292">
        <f t="shared" si="529"/>
        <v>0</v>
      </c>
      <c r="F3939" s="297">
        <v>57</v>
      </c>
      <c r="G3939" s="297">
        <v>450</v>
      </c>
      <c r="H3939" s="292">
        <f t="shared" si="530"/>
        <v>25.65</v>
      </c>
      <c r="I3939" s="297"/>
      <c r="J3939" s="297"/>
      <c r="K3939" s="292">
        <f t="shared" si="531"/>
        <v>0</v>
      </c>
      <c r="L3939" s="298"/>
      <c r="M3939" s="298"/>
      <c r="N3939" s="292">
        <f t="shared" si="532"/>
        <v>0</v>
      </c>
      <c r="O3939" s="308">
        <f t="shared" si="533"/>
        <v>25.65</v>
      </c>
    </row>
    <row r="3940" spans="1:15" ht="33.75">
      <c r="A3940" s="143" t="s">
        <v>569</v>
      </c>
      <c r="B3940" s="167" t="s">
        <v>561</v>
      </c>
      <c r="C3940" s="167"/>
      <c r="D3940" s="167"/>
      <c r="E3940" s="312">
        <v>5</v>
      </c>
      <c r="F3940" s="313"/>
      <c r="G3940" s="313"/>
      <c r="H3940" s="312">
        <v>10</v>
      </c>
      <c r="I3940" s="313"/>
      <c r="J3940" s="313"/>
      <c r="K3940" s="312">
        <v>5</v>
      </c>
      <c r="L3940" s="312"/>
      <c r="M3940" s="312"/>
      <c r="N3940" s="312">
        <v>5</v>
      </c>
      <c r="O3940" s="308">
        <f t="shared" si="533"/>
        <v>25</v>
      </c>
    </row>
    <row r="3941" spans="1:15" ht="32.25">
      <c r="A3941" s="314" t="s">
        <v>78</v>
      </c>
      <c r="B3941" s="309" t="s">
        <v>1</v>
      </c>
      <c r="C3941" s="309"/>
      <c r="D3941" s="309"/>
      <c r="E3941" s="315">
        <f>SUM(E3934:E3940)</f>
        <v>5</v>
      </c>
      <c r="F3941" s="315"/>
      <c r="G3941" s="315"/>
      <c r="H3941" s="315">
        <f>SUM(H3934:H3940)</f>
        <v>39.05</v>
      </c>
      <c r="I3941" s="315"/>
      <c r="J3941" s="315"/>
      <c r="K3941" s="315">
        <f>SUM(K3934:K3940)</f>
        <v>5</v>
      </c>
      <c r="L3941" s="315"/>
      <c r="M3941" s="315"/>
      <c r="N3941" s="315">
        <f>SUM(N3934:N3940)</f>
        <v>5</v>
      </c>
      <c r="O3941" s="315">
        <f>SUM(O3934:O3940)</f>
        <v>54.05</v>
      </c>
    </row>
    <row r="3942" spans="1:15" ht="21">
      <c r="A3942" s="1" t="s">
        <v>79</v>
      </c>
      <c r="B3942" s="167"/>
      <c r="C3942" s="158"/>
      <c r="D3942" s="158"/>
      <c r="E3942" s="158"/>
      <c r="F3942" s="158"/>
      <c r="G3942" s="158"/>
      <c r="H3942" s="158"/>
      <c r="I3942" s="158"/>
      <c r="J3942" s="158"/>
      <c r="K3942" s="158"/>
      <c r="L3942" s="158"/>
      <c r="M3942" s="158"/>
      <c r="N3942" s="158"/>
      <c r="O3942" s="157"/>
    </row>
    <row r="3943" spans="1:15" ht="12.75">
      <c r="A3943" s="1"/>
      <c r="B3943" s="167"/>
      <c r="C3943" s="158"/>
      <c r="D3943" s="158"/>
      <c r="E3943" s="158"/>
      <c r="F3943" s="158"/>
      <c r="G3943" s="158"/>
      <c r="H3943" s="158"/>
      <c r="I3943" s="158"/>
      <c r="J3943" s="158"/>
      <c r="K3943" s="158"/>
      <c r="L3943" s="158"/>
      <c r="M3943" s="158"/>
      <c r="N3943" s="158"/>
      <c r="O3943" s="157"/>
    </row>
    <row r="3944" spans="1:15" ht="33.75">
      <c r="A3944" s="143" t="s">
        <v>640</v>
      </c>
      <c r="B3944" s="167" t="s">
        <v>561</v>
      </c>
      <c r="C3944" s="158"/>
      <c r="D3944" s="158"/>
      <c r="E3944" s="316">
        <v>3.5</v>
      </c>
      <c r="F3944" s="158"/>
      <c r="G3944" s="158"/>
      <c r="H3944" s="316"/>
      <c r="I3944" s="316"/>
      <c r="J3944" s="316"/>
      <c r="K3944" s="316"/>
      <c r="L3944" s="158"/>
      <c r="M3944" s="158"/>
      <c r="N3944" s="316"/>
      <c r="O3944" s="308">
        <f>E3944+H3944+K3944+N3944</f>
        <v>3.5</v>
      </c>
    </row>
    <row r="3945" spans="1:15" ht="12.75">
      <c r="A3945" s="143" t="s">
        <v>707</v>
      </c>
      <c r="B3945" s="167" t="s">
        <v>561</v>
      </c>
      <c r="C3945" s="158"/>
      <c r="D3945" s="158"/>
      <c r="E3945" s="316">
        <v>2.5</v>
      </c>
      <c r="F3945" s="158"/>
      <c r="G3945" s="158"/>
      <c r="H3945" s="316"/>
      <c r="I3945" s="316"/>
      <c r="J3945" s="316"/>
      <c r="K3945" s="338"/>
      <c r="L3945" s="339"/>
      <c r="M3945" s="339"/>
      <c r="N3945" s="338"/>
      <c r="O3945" s="308"/>
    </row>
    <row r="3946" spans="1:15" ht="33.75">
      <c r="A3946" s="143" t="s">
        <v>630</v>
      </c>
      <c r="B3946" s="167" t="s">
        <v>561</v>
      </c>
      <c r="C3946" s="52"/>
      <c r="D3946" s="52"/>
      <c r="E3946" s="302">
        <v>12</v>
      </c>
      <c r="F3946" s="52"/>
      <c r="G3946" s="52"/>
      <c r="H3946" s="52"/>
      <c r="I3946" s="52"/>
      <c r="J3946" s="52"/>
      <c r="K3946" s="319"/>
      <c r="L3946" s="319"/>
      <c r="M3946" s="319"/>
      <c r="N3946" s="335"/>
      <c r="O3946" s="308">
        <f>E3946+H3946+K3946+N3946</f>
        <v>12</v>
      </c>
    </row>
    <row r="3947" spans="1:15" ht="31.5">
      <c r="A3947" s="1" t="s">
        <v>176</v>
      </c>
      <c r="B3947" s="317" t="s">
        <v>1</v>
      </c>
      <c r="C3947" s="158"/>
      <c r="D3947" s="158"/>
      <c r="E3947" s="286">
        <f>SUM(E3944:E3946)</f>
        <v>18</v>
      </c>
      <c r="F3947" s="104"/>
      <c r="G3947" s="104"/>
      <c r="H3947" s="286">
        <f>SUM(H3944:H3946)</f>
        <v>0</v>
      </c>
      <c r="I3947" s="104"/>
      <c r="J3947" s="104"/>
      <c r="K3947" s="286">
        <f>SUM(K3944:K3946)</f>
        <v>0</v>
      </c>
      <c r="L3947" s="318"/>
      <c r="M3947" s="318"/>
      <c r="N3947" s="286">
        <f>SUM(N3944:N3946)</f>
        <v>0</v>
      </c>
      <c r="O3947" s="315">
        <f>SUM(O3944:O3946)</f>
        <v>15.5</v>
      </c>
    </row>
    <row r="3948" spans="1:15" ht="12.75">
      <c r="A3948" s="352" t="s">
        <v>80</v>
      </c>
      <c r="B3948" s="363"/>
      <c r="C3948" s="363"/>
      <c r="D3948" s="363"/>
      <c r="E3948" s="364"/>
      <c r="F3948" s="158"/>
      <c r="G3948" s="158"/>
      <c r="H3948" s="158"/>
      <c r="I3948" s="158"/>
      <c r="J3948" s="158"/>
      <c r="K3948" s="158"/>
      <c r="L3948" s="158"/>
      <c r="M3948" s="158"/>
      <c r="N3948" s="158"/>
      <c r="O3948" s="158"/>
    </row>
    <row r="3949" spans="1:15" ht="12.75">
      <c r="A3949" s="319" t="s">
        <v>2</v>
      </c>
      <c r="B3949" s="280" t="s">
        <v>572</v>
      </c>
      <c r="C3949" s="306">
        <v>1</v>
      </c>
      <c r="D3949" s="104">
        <v>100</v>
      </c>
      <c r="E3949" s="292">
        <f aca="true" t="shared" si="534" ref="E3949:E3954">(C3949*D3949)/1000</f>
        <v>0.1</v>
      </c>
      <c r="F3949" s="306">
        <v>1</v>
      </c>
      <c r="G3949" s="104">
        <v>100</v>
      </c>
      <c r="H3949" s="292">
        <f aca="true" t="shared" si="535" ref="H3949:H3954">(F3949*G3949)/1000</f>
        <v>0.1</v>
      </c>
      <c r="I3949" s="306">
        <v>1</v>
      </c>
      <c r="J3949" s="104">
        <v>100</v>
      </c>
      <c r="K3949" s="292">
        <f aca="true" t="shared" si="536" ref="K3949:K3954">(I3949*J3949)/1000</f>
        <v>0.1</v>
      </c>
      <c r="L3949" s="306">
        <v>1</v>
      </c>
      <c r="M3949" s="104">
        <v>100</v>
      </c>
      <c r="N3949" s="292">
        <f aca="true" t="shared" si="537" ref="N3949:N3954">(L3949*M3949)/1000</f>
        <v>0.1</v>
      </c>
      <c r="O3949" s="308">
        <f aca="true" t="shared" si="538" ref="O3949:O3982">E3949+H3949+K3949+N3949</f>
        <v>0.4</v>
      </c>
    </row>
    <row r="3950" spans="1:15" ht="12.75">
      <c r="A3950" s="319" t="s">
        <v>573</v>
      </c>
      <c r="B3950" s="280" t="s">
        <v>9</v>
      </c>
      <c r="C3950" s="306">
        <v>1</v>
      </c>
      <c r="D3950" s="104">
        <v>100</v>
      </c>
      <c r="E3950" s="292">
        <f t="shared" si="534"/>
        <v>0.1</v>
      </c>
      <c r="F3950" s="306"/>
      <c r="G3950" s="104"/>
      <c r="H3950" s="292">
        <f t="shared" si="535"/>
        <v>0</v>
      </c>
      <c r="I3950" s="306">
        <v>1</v>
      </c>
      <c r="J3950" s="104">
        <v>100</v>
      </c>
      <c r="K3950" s="292">
        <f t="shared" si="536"/>
        <v>0.1</v>
      </c>
      <c r="L3950" s="306">
        <v>1</v>
      </c>
      <c r="M3950" s="104">
        <v>100</v>
      </c>
      <c r="N3950" s="292">
        <f t="shared" si="537"/>
        <v>0.1</v>
      </c>
      <c r="O3950" s="308">
        <f t="shared" si="538"/>
        <v>0.30000000000000004</v>
      </c>
    </row>
    <row r="3951" spans="1:15" ht="12.75">
      <c r="A3951" s="319" t="s">
        <v>6</v>
      </c>
      <c r="B3951" s="280" t="s">
        <v>9</v>
      </c>
      <c r="C3951" s="306">
        <v>10</v>
      </c>
      <c r="D3951" s="104">
        <v>33</v>
      </c>
      <c r="E3951" s="292">
        <f t="shared" si="534"/>
        <v>0.33</v>
      </c>
      <c r="F3951" s="306">
        <v>10</v>
      </c>
      <c r="G3951" s="104">
        <v>33</v>
      </c>
      <c r="H3951" s="292">
        <f t="shared" si="535"/>
        <v>0.33</v>
      </c>
      <c r="I3951" s="306">
        <v>20</v>
      </c>
      <c r="J3951" s="104">
        <v>33</v>
      </c>
      <c r="K3951" s="292">
        <f t="shared" si="536"/>
        <v>0.66</v>
      </c>
      <c r="L3951" s="306">
        <v>10</v>
      </c>
      <c r="M3951" s="104">
        <v>33</v>
      </c>
      <c r="N3951" s="292">
        <f t="shared" si="537"/>
        <v>0.33</v>
      </c>
      <c r="O3951" s="308">
        <f t="shared" si="538"/>
        <v>1.6500000000000001</v>
      </c>
    </row>
    <row r="3952" spans="1:15" ht="12.75">
      <c r="A3952" s="319" t="s">
        <v>574</v>
      </c>
      <c r="B3952" s="280" t="s">
        <v>572</v>
      </c>
      <c r="C3952" s="306">
        <v>2</v>
      </c>
      <c r="D3952" s="104">
        <v>10</v>
      </c>
      <c r="E3952" s="292">
        <f t="shared" si="534"/>
        <v>0.02</v>
      </c>
      <c r="F3952" s="306">
        <v>2</v>
      </c>
      <c r="G3952" s="104">
        <v>10</v>
      </c>
      <c r="H3952" s="292">
        <f t="shared" si="535"/>
        <v>0.02</v>
      </c>
      <c r="I3952" s="306">
        <v>2</v>
      </c>
      <c r="J3952" s="104">
        <v>10</v>
      </c>
      <c r="K3952" s="292">
        <f t="shared" si="536"/>
        <v>0.02</v>
      </c>
      <c r="L3952" s="306">
        <v>2</v>
      </c>
      <c r="M3952" s="104">
        <v>10</v>
      </c>
      <c r="N3952" s="292">
        <f t="shared" si="537"/>
        <v>0.02</v>
      </c>
      <c r="O3952" s="308">
        <f t="shared" si="538"/>
        <v>0.08</v>
      </c>
    </row>
    <row r="3953" spans="1:15" ht="12.75">
      <c r="A3953" s="319" t="s">
        <v>576</v>
      </c>
      <c r="B3953" s="280" t="s">
        <v>577</v>
      </c>
      <c r="C3953" s="306">
        <v>5</v>
      </c>
      <c r="D3953" s="104">
        <v>8</v>
      </c>
      <c r="E3953" s="292">
        <f t="shared" si="534"/>
        <v>0.04</v>
      </c>
      <c r="F3953" s="306">
        <v>5</v>
      </c>
      <c r="G3953" s="104">
        <v>8</v>
      </c>
      <c r="H3953" s="292">
        <f t="shared" si="535"/>
        <v>0.04</v>
      </c>
      <c r="I3953" s="306">
        <v>5</v>
      </c>
      <c r="J3953" s="104">
        <v>8</v>
      </c>
      <c r="K3953" s="292">
        <f t="shared" si="536"/>
        <v>0.04</v>
      </c>
      <c r="L3953" s="306">
        <v>5</v>
      </c>
      <c r="M3953" s="104">
        <v>8</v>
      </c>
      <c r="N3953" s="292">
        <f t="shared" si="537"/>
        <v>0.04</v>
      </c>
      <c r="O3953" s="308">
        <f t="shared" si="538"/>
        <v>0.16</v>
      </c>
    </row>
    <row r="3954" spans="1:15" ht="22.5">
      <c r="A3954" s="319" t="s">
        <v>623</v>
      </c>
      <c r="B3954" s="280" t="s">
        <v>572</v>
      </c>
      <c r="C3954" s="306">
        <v>3</v>
      </c>
      <c r="D3954" s="104">
        <v>50</v>
      </c>
      <c r="E3954" s="292">
        <f t="shared" si="534"/>
        <v>0.15</v>
      </c>
      <c r="F3954" s="306">
        <v>3</v>
      </c>
      <c r="G3954" s="104">
        <v>50</v>
      </c>
      <c r="H3954" s="292">
        <f t="shared" si="535"/>
        <v>0.15</v>
      </c>
      <c r="I3954" s="306">
        <v>3</v>
      </c>
      <c r="J3954" s="104">
        <v>50</v>
      </c>
      <c r="K3954" s="292">
        <f t="shared" si="536"/>
        <v>0.15</v>
      </c>
      <c r="L3954" s="306">
        <v>3</v>
      </c>
      <c r="M3954" s="104">
        <v>50</v>
      </c>
      <c r="N3954" s="292">
        <f t="shared" si="537"/>
        <v>0.15</v>
      </c>
      <c r="O3954" s="308">
        <f t="shared" si="538"/>
        <v>0.6</v>
      </c>
    </row>
    <row r="3955" spans="1:15" ht="33.75">
      <c r="A3955" s="52" t="s">
        <v>580</v>
      </c>
      <c r="B3955" s="167" t="s">
        <v>581</v>
      </c>
      <c r="C3955" s="52"/>
      <c r="D3955" s="52"/>
      <c r="E3955" s="312">
        <v>1</v>
      </c>
      <c r="F3955" s="313"/>
      <c r="G3955" s="313"/>
      <c r="H3955" s="312">
        <v>1</v>
      </c>
      <c r="I3955" s="313"/>
      <c r="J3955" s="313"/>
      <c r="K3955" s="312">
        <v>1</v>
      </c>
      <c r="L3955" s="313"/>
      <c r="M3955" s="313"/>
      <c r="N3955" s="312">
        <v>1</v>
      </c>
      <c r="O3955" s="308">
        <f t="shared" si="538"/>
        <v>4</v>
      </c>
    </row>
    <row r="3956" spans="1:15" ht="31.5">
      <c r="A3956" s="1" t="s">
        <v>0</v>
      </c>
      <c r="B3956" s="167" t="s">
        <v>1</v>
      </c>
      <c r="C3956" s="157"/>
      <c r="D3956" s="157"/>
      <c r="E3956" s="286">
        <f>SUM(E3949:E3955)</f>
        <v>1.7400000000000002</v>
      </c>
      <c r="F3956" s="157"/>
      <c r="G3956" s="157"/>
      <c r="H3956" s="286">
        <f>SUM(H3949:H3955)</f>
        <v>1.6400000000000001</v>
      </c>
      <c r="I3956" s="157"/>
      <c r="J3956" s="157"/>
      <c r="K3956" s="286">
        <f>SUM(K3949:K3955)</f>
        <v>2.0700000000000003</v>
      </c>
      <c r="L3956" s="311"/>
      <c r="M3956" s="311"/>
      <c r="N3956" s="286">
        <f>SUM(N3949:N3955)</f>
        <v>1.7400000000000002</v>
      </c>
      <c r="O3956" s="308">
        <f t="shared" si="538"/>
        <v>7.190000000000001</v>
      </c>
    </row>
    <row r="3957" spans="1:15" ht="21">
      <c r="A3957" s="1" t="s">
        <v>7</v>
      </c>
      <c r="B3957" s="6"/>
      <c r="C3957" s="154"/>
      <c r="D3957" s="154"/>
      <c r="E3957" s="154"/>
      <c r="F3957" s="154"/>
      <c r="G3957" s="154"/>
      <c r="H3957" s="154"/>
      <c r="I3957" s="154"/>
      <c r="J3957" s="154"/>
      <c r="K3957" s="154"/>
      <c r="L3957" s="154"/>
      <c r="M3957" s="154"/>
      <c r="N3957" s="154"/>
      <c r="O3957" s="308">
        <f t="shared" si="538"/>
        <v>0</v>
      </c>
    </row>
    <row r="3958" spans="1:15" ht="12.75">
      <c r="A3958" s="16" t="s">
        <v>8</v>
      </c>
      <c r="B3958" s="280" t="s">
        <v>9</v>
      </c>
      <c r="C3958" s="320">
        <v>3</v>
      </c>
      <c r="D3958" s="320">
        <v>60</v>
      </c>
      <c r="E3958" s="292">
        <f aca="true" t="shared" si="539" ref="E3958:E3981">(C3958*D3958)/1000</f>
        <v>0.18</v>
      </c>
      <c r="F3958" s="320">
        <v>3</v>
      </c>
      <c r="G3958" s="320">
        <v>60</v>
      </c>
      <c r="H3958" s="292">
        <f aca="true" t="shared" si="540" ref="H3958:H3981">(F3958*G3958)/1000</f>
        <v>0.18</v>
      </c>
      <c r="I3958" s="320">
        <v>3</v>
      </c>
      <c r="J3958" s="320">
        <v>60</v>
      </c>
      <c r="K3958" s="292">
        <f aca="true" t="shared" si="541" ref="K3958:K3981">(I3958*J3958)/1000</f>
        <v>0.18</v>
      </c>
      <c r="L3958" s="320">
        <v>3</v>
      </c>
      <c r="M3958" s="320">
        <v>60</v>
      </c>
      <c r="N3958" s="292">
        <f aca="true" t="shared" si="542" ref="N3958:N3981">(L3958*M3958)/1000</f>
        <v>0.18</v>
      </c>
      <c r="O3958" s="308">
        <f t="shared" si="538"/>
        <v>0.72</v>
      </c>
    </row>
    <row r="3959" spans="1:15" ht="12.75">
      <c r="A3959" s="321" t="s">
        <v>10</v>
      </c>
      <c r="B3959" s="280" t="s">
        <v>9</v>
      </c>
      <c r="C3959" s="320">
        <v>15</v>
      </c>
      <c r="D3959" s="320">
        <v>15</v>
      </c>
      <c r="E3959" s="292">
        <f t="shared" si="539"/>
        <v>0.225</v>
      </c>
      <c r="F3959" s="320">
        <v>15</v>
      </c>
      <c r="G3959" s="320">
        <v>15</v>
      </c>
      <c r="H3959" s="292">
        <f t="shared" si="540"/>
        <v>0.225</v>
      </c>
      <c r="I3959" s="320">
        <v>15</v>
      </c>
      <c r="J3959" s="320">
        <v>15</v>
      </c>
      <c r="K3959" s="292">
        <f t="shared" si="541"/>
        <v>0.225</v>
      </c>
      <c r="L3959" s="320">
        <v>5</v>
      </c>
      <c r="M3959" s="320">
        <v>15</v>
      </c>
      <c r="N3959" s="292">
        <f t="shared" si="542"/>
        <v>0.075</v>
      </c>
      <c r="O3959" s="308">
        <f t="shared" si="538"/>
        <v>0.75</v>
      </c>
    </row>
    <row r="3960" spans="1:15" ht="22.5">
      <c r="A3960" s="321" t="s">
        <v>11</v>
      </c>
      <c r="B3960" s="280" t="s">
        <v>9</v>
      </c>
      <c r="C3960" s="320">
        <v>20</v>
      </c>
      <c r="D3960" s="320">
        <v>22</v>
      </c>
      <c r="E3960" s="292">
        <f t="shared" si="539"/>
        <v>0.44</v>
      </c>
      <c r="F3960" s="320">
        <v>20</v>
      </c>
      <c r="G3960" s="320">
        <v>22</v>
      </c>
      <c r="H3960" s="292">
        <f t="shared" si="540"/>
        <v>0.44</v>
      </c>
      <c r="I3960" s="320">
        <v>20</v>
      </c>
      <c r="J3960" s="320">
        <v>22</v>
      </c>
      <c r="K3960" s="292">
        <f t="shared" si="541"/>
        <v>0.44</v>
      </c>
      <c r="L3960" s="320">
        <v>15</v>
      </c>
      <c r="M3960" s="320">
        <v>22</v>
      </c>
      <c r="N3960" s="292">
        <f t="shared" si="542"/>
        <v>0.33</v>
      </c>
      <c r="O3960" s="308">
        <f t="shared" si="538"/>
        <v>1.6500000000000001</v>
      </c>
    </row>
    <row r="3961" spans="1:15" ht="22.5">
      <c r="A3961" s="15" t="s">
        <v>582</v>
      </c>
      <c r="B3961" s="280" t="s">
        <v>9</v>
      </c>
      <c r="C3961" s="320">
        <v>1</v>
      </c>
      <c r="D3961" s="320">
        <v>750</v>
      </c>
      <c r="E3961" s="292">
        <f t="shared" si="539"/>
        <v>0.75</v>
      </c>
      <c r="F3961" s="320">
        <v>1</v>
      </c>
      <c r="G3961" s="320">
        <v>750</v>
      </c>
      <c r="H3961" s="292">
        <f t="shared" si="540"/>
        <v>0.75</v>
      </c>
      <c r="I3961" s="320">
        <v>1</v>
      </c>
      <c r="J3961" s="320">
        <v>750</v>
      </c>
      <c r="K3961" s="292">
        <f t="shared" si="541"/>
        <v>0.75</v>
      </c>
      <c r="L3961" s="320">
        <v>1</v>
      </c>
      <c r="M3961" s="320">
        <v>750</v>
      </c>
      <c r="N3961" s="292">
        <f t="shared" si="542"/>
        <v>0.75</v>
      </c>
      <c r="O3961" s="308">
        <f t="shared" si="538"/>
        <v>3</v>
      </c>
    </row>
    <row r="3962" spans="1:15" ht="22.5">
      <c r="A3962" s="15" t="s">
        <v>583</v>
      </c>
      <c r="B3962" s="280" t="s">
        <v>9</v>
      </c>
      <c r="C3962" s="320">
        <v>10</v>
      </c>
      <c r="D3962" s="320">
        <v>65</v>
      </c>
      <c r="E3962" s="292">
        <f t="shared" si="539"/>
        <v>0.65</v>
      </c>
      <c r="F3962" s="320">
        <v>10</v>
      </c>
      <c r="G3962" s="320">
        <v>65</v>
      </c>
      <c r="H3962" s="292">
        <f t="shared" si="540"/>
        <v>0.65</v>
      </c>
      <c r="I3962" s="320">
        <v>10</v>
      </c>
      <c r="J3962" s="320">
        <v>65</v>
      </c>
      <c r="K3962" s="292">
        <f t="shared" si="541"/>
        <v>0.65</v>
      </c>
      <c r="L3962" s="320">
        <v>10</v>
      </c>
      <c r="M3962" s="320">
        <v>65</v>
      </c>
      <c r="N3962" s="292">
        <f t="shared" si="542"/>
        <v>0.65</v>
      </c>
      <c r="O3962" s="308">
        <f t="shared" si="538"/>
        <v>2.6</v>
      </c>
    </row>
    <row r="3963" spans="1:15" ht="22.5">
      <c r="A3963" s="15" t="s">
        <v>587</v>
      </c>
      <c r="B3963" s="280" t="s">
        <v>9</v>
      </c>
      <c r="C3963" s="320">
        <v>5</v>
      </c>
      <c r="D3963" s="320">
        <v>55</v>
      </c>
      <c r="E3963" s="292">
        <f t="shared" si="539"/>
        <v>0.275</v>
      </c>
      <c r="F3963" s="320">
        <v>5</v>
      </c>
      <c r="G3963" s="320">
        <v>55</v>
      </c>
      <c r="H3963" s="292">
        <f t="shared" si="540"/>
        <v>0.275</v>
      </c>
      <c r="I3963" s="320">
        <v>5</v>
      </c>
      <c r="J3963" s="320">
        <v>55</v>
      </c>
      <c r="K3963" s="292">
        <f t="shared" si="541"/>
        <v>0.275</v>
      </c>
      <c r="L3963" s="320">
        <v>5</v>
      </c>
      <c r="M3963" s="320">
        <v>55</v>
      </c>
      <c r="N3963" s="292">
        <f t="shared" si="542"/>
        <v>0.275</v>
      </c>
      <c r="O3963" s="308">
        <f t="shared" si="538"/>
        <v>1.1</v>
      </c>
    </row>
    <row r="3964" spans="1:15" ht="12.75">
      <c r="A3964" s="15" t="s">
        <v>588</v>
      </c>
      <c r="B3964" s="280" t="s">
        <v>9</v>
      </c>
      <c r="C3964" s="320">
        <v>10</v>
      </c>
      <c r="D3964" s="320">
        <v>15</v>
      </c>
      <c r="E3964" s="292">
        <f t="shared" si="539"/>
        <v>0.15</v>
      </c>
      <c r="F3964" s="320">
        <v>10</v>
      </c>
      <c r="G3964" s="320">
        <v>15</v>
      </c>
      <c r="H3964" s="292">
        <f t="shared" si="540"/>
        <v>0.15</v>
      </c>
      <c r="I3964" s="320">
        <v>10</v>
      </c>
      <c r="J3964" s="320">
        <v>15</v>
      </c>
      <c r="K3964" s="292">
        <f t="shared" si="541"/>
        <v>0.15</v>
      </c>
      <c r="L3964" s="320">
        <v>10</v>
      </c>
      <c r="M3964" s="320">
        <v>15</v>
      </c>
      <c r="N3964" s="292">
        <f t="shared" si="542"/>
        <v>0.15</v>
      </c>
      <c r="O3964" s="308">
        <f t="shared" si="538"/>
        <v>0.6</v>
      </c>
    </row>
    <row r="3965" spans="1:15" ht="22.5">
      <c r="A3965" s="15" t="s">
        <v>589</v>
      </c>
      <c r="B3965" s="280" t="s">
        <v>9</v>
      </c>
      <c r="C3965" s="320">
        <v>1</v>
      </c>
      <c r="D3965" s="320">
        <v>20</v>
      </c>
      <c r="E3965" s="292">
        <f t="shared" si="539"/>
        <v>0.02</v>
      </c>
      <c r="F3965" s="320">
        <v>1</v>
      </c>
      <c r="G3965" s="320">
        <v>20</v>
      </c>
      <c r="H3965" s="292">
        <f t="shared" si="540"/>
        <v>0.02</v>
      </c>
      <c r="I3965" s="320">
        <v>1</v>
      </c>
      <c r="J3965" s="320">
        <v>20</v>
      </c>
      <c r="K3965" s="292">
        <f t="shared" si="541"/>
        <v>0.02</v>
      </c>
      <c r="L3965" s="320">
        <v>1</v>
      </c>
      <c r="M3965" s="320">
        <v>20</v>
      </c>
      <c r="N3965" s="292">
        <f t="shared" si="542"/>
        <v>0.02</v>
      </c>
      <c r="O3965" s="308">
        <f t="shared" si="538"/>
        <v>0.08</v>
      </c>
    </row>
    <row r="3966" spans="1:15" ht="12.75">
      <c r="A3966" s="16" t="s">
        <v>16</v>
      </c>
      <c r="B3966" s="280" t="s">
        <v>9</v>
      </c>
      <c r="C3966" s="320">
        <v>3</v>
      </c>
      <c r="D3966" s="320">
        <v>85</v>
      </c>
      <c r="E3966" s="292">
        <f t="shared" si="539"/>
        <v>0.255</v>
      </c>
      <c r="F3966" s="320">
        <v>3</v>
      </c>
      <c r="G3966" s="320">
        <v>85</v>
      </c>
      <c r="H3966" s="292">
        <f t="shared" si="540"/>
        <v>0.255</v>
      </c>
      <c r="I3966" s="320">
        <v>3</v>
      </c>
      <c r="J3966" s="320">
        <v>85</v>
      </c>
      <c r="K3966" s="292">
        <f t="shared" si="541"/>
        <v>0.255</v>
      </c>
      <c r="L3966" s="320">
        <v>3</v>
      </c>
      <c r="M3966" s="320">
        <v>85</v>
      </c>
      <c r="N3966" s="292">
        <f t="shared" si="542"/>
        <v>0.255</v>
      </c>
      <c r="O3966" s="308">
        <f t="shared" si="538"/>
        <v>1.02</v>
      </c>
    </row>
    <row r="3967" spans="1:15" ht="12.75">
      <c r="A3967" s="16" t="s">
        <v>18</v>
      </c>
      <c r="B3967" s="280" t="s">
        <v>9</v>
      </c>
      <c r="C3967" s="320">
        <v>30</v>
      </c>
      <c r="D3967" s="320">
        <v>12</v>
      </c>
      <c r="E3967" s="292">
        <f t="shared" si="539"/>
        <v>0.36</v>
      </c>
      <c r="F3967" s="320">
        <v>30</v>
      </c>
      <c r="G3967" s="320">
        <v>12</v>
      </c>
      <c r="H3967" s="292">
        <f t="shared" si="540"/>
        <v>0.36</v>
      </c>
      <c r="I3967" s="320">
        <v>30</v>
      </c>
      <c r="J3967" s="320">
        <v>12</v>
      </c>
      <c r="K3967" s="292">
        <f t="shared" si="541"/>
        <v>0.36</v>
      </c>
      <c r="L3967" s="320">
        <v>30</v>
      </c>
      <c r="M3967" s="320">
        <v>12</v>
      </c>
      <c r="N3967" s="292">
        <f t="shared" si="542"/>
        <v>0.36</v>
      </c>
      <c r="O3967" s="308">
        <f t="shared" si="538"/>
        <v>1.44</v>
      </c>
    </row>
    <row r="3968" spans="1:15" ht="12.75">
      <c r="A3968" s="16" t="s">
        <v>631</v>
      </c>
      <c r="B3968" s="280" t="s">
        <v>446</v>
      </c>
      <c r="C3968" s="320"/>
      <c r="D3968" s="320"/>
      <c r="E3968" s="322">
        <f t="shared" si="539"/>
        <v>0</v>
      </c>
      <c r="F3968" s="320"/>
      <c r="G3968" s="320"/>
      <c r="H3968" s="292">
        <f t="shared" si="540"/>
        <v>0</v>
      </c>
      <c r="I3968" s="320">
        <v>10</v>
      </c>
      <c r="J3968" s="320">
        <v>600</v>
      </c>
      <c r="K3968" s="292">
        <f t="shared" si="541"/>
        <v>6</v>
      </c>
      <c r="L3968" s="325"/>
      <c r="M3968" s="325"/>
      <c r="N3968" s="324">
        <f t="shared" si="542"/>
        <v>0</v>
      </c>
      <c r="O3968" s="308">
        <f t="shared" si="538"/>
        <v>6</v>
      </c>
    </row>
    <row r="3969" spans="1:15" ht="12.75">
      <c r="A3969" s="16" t="s">
        <v>590</v>
      </c>
      <c r="B3969" s="280" t="s">
        <v>9</v>
      </c>
      <c r="C3969" s="320">
        <v>4</v>
      </c>
      <c r="D3969" s="320">
        <v>450</v>
      </c>
      <c r="E3969" s="322">
        <f t="shared" si="539"/>
        <v>1.8</v>
      </c>
      <c r="F3969" s="320"/>
      <c r="G3969" s="320"/>
      <c r="H3969" s="292">
        <f t="shared" si="540"/>
        <v>0</v>
      </c>
      <c r="I3969" s="320">
        <v>5</v>
      </c>
      <c r="J3969" s="320">
        <v>450</v>
      </c>
      <c r="K3969" s="324">
        <f t="shared" si="541"/>
        <v>2.25</v>
      </c>
      <c r="L3969" s="325"/>
      <c r="M3969" s="325"/>
      <c r="N3969" s="324">
        <f t="shared" si="542"/>
        <v>0</v>
      </c>
      <c r="O3969" s="308">
        <f t="shared" si="538"/>
        <v>4.05</v>
      </c>
    </row>
    <row r="3970" spans="1:15" ht="12.75">
      <c r="A3970" s="16" t="s">
        <v>591</v>
      </c>
      <c r="B3970" s="280" t="s">
        <v>9</v>
      </c>
      <c r="C3970" s="320">
        <v>10</v>
      </c>
      <c r="D3970" s="320">
        <v>55</v>
      </c>
      <c r="E3970" s="322">
        <f t="shared" si="539"/>
        <v>0.55</v>
      </c>
      <c r="F3970" s="320">
        <v>5</v>
      </c>
      <c r="G3970" s="320">
        <v>55</v>
      </c>
      <c r="H3970" s="292">
        <f t="shared" si="540"/>
        <v>0.275</v>
      </c>
      <c r="I3970" s="320">
        <v>10</v>
      </c>
      <c r="J3970" s="320">
        <v>55</v>
      </c>
      <c r="K3970" s="324">
        <f t="shared" si="541"/>
        <v>0.55</v>
      </c>
      <c r="L3970" s="325">
        <v>10</v>
      </c>
      <c r="M3970" s="325">
        <v>55</v>
      </c>
      <c r="N3970" s="324">
        <f t="shared" si="542"/>
        <v>0.55</v>
      </c>
      <c r="O3970" s="308">
        <f t="shared" si="538"/>
        <v>1.925</v>
      </c>
    </row>
    <row r="3971" spans="1:15" ht="12.75">
      <c r="A3971" s="52" t="s">
        <v>592</v>
      </c>
      <c r="B3971" s="167" t="s">
        <v>9</v>
      </c>
      <c r="C3971" s="320">
        <v>10</v>
      </c>
      <c r="D3971" s="320">
        <v>30</v>
      </c>
      <c r="E3971" s="322">
        <f t="shared" si="539"/>
        <v>0.3</v>
      </c>
      <c r="F3971" s="16">
        <v>10</v>
      </c>
      <c r="G3971" s="16">
        <v>30</v>
      </c>
      <c r="H3971" s="292">
        <f t="shared" si="540"/>
        <v>0.3</v>
      </c>
      <c r="I3971" s="16">
        <v>10</v>
      </c>
      <c r="J3971" s="16">
        <v>30</v>
      </c>
      <c r="K3971" s="324">
        <f t="shared" si="541"/>
        <v>0.3</v>
      </c>
      <c r="L3971" s="156">
        <v>10</v>
      </c>
      <c r="M3971" s="156">
        <v>30</v>
      </c>
      <c r="N3971" s="324">
        <f t="shared" si="542"/>
        <v>0.3</v>
      </c>
      <c r="O3971" s="308">
        <f t="shared" si="538"/>
        <v>1.2</v>
      </c>
    </row>
    <row r="3972" spans="1:15" ht="12.75">
      <c r="A3972" s="52" t="s">
        <v>593</v>
      </c>
      <c r="B3972" s="6" t="s">
        <v>9</v>
      </c>
      <c r="C3972" s="320">
        <v>10</v>
      </c>
      <c r="D3972" s="320">
        <v>25</v>
      </c>
      <c r="E3972" s="322">
        <f t="shared" si="539"/>
        <v>0.25</v>
      </c>
      <c r="F3972" s="16">
        <v>5</v>
      </c>
      <c r="G3972" s="16">
        <v>25</v>
      </c>
      <c r="H3972" s="292">
        <f t="shared" si="540"/>
        <v>0.125</v>
      </c>
      <c r="I3972" s="16">
        <v>10</v>
      </c>
      <c r="J3972" s="16">
        <v>25</v>
      </c>
      <c r="K3972" s="324">
        <f t="shared" si="541"/>
        <v>0.25</v>
      </c>
      <c r="L3972" s="156">
        <v>10</v>
      </c>
      <c r="M3972" s="156">
        <v>25</v>
      </c>
      <c r="N3972" s="324">
        <f t="shared" si="542"/>
        <v>0.25</v>
      </c>
      <c r="O3972" s="308">
        <f t="shared" si="538"/>
        <v>0.875</v>
      </c>
    </row>
    <row r="3973" spans="1:15" ht="12.75">
      <c r="A3973" s="52" t="s">
        <v>13</v>
      </c>
      <c r="B3973" s="6" t="s">
        <v>9</v>
      </c>
      <c r="C3973" s="297"/>
      <c r="D3973" s="297"/>
      <c r="E3973" s="313">
        <f t="shared" si="539"/>
        <v>0</v>
      </c>
      <c r="F3973" s="52">
        <v>2</v>
      </c>
      <c r="G3973" s="52">
        <v>120</v>
      </c>
      <c r="H3973" s="292">
        <f t="shared" si="540"/>
        <v>0.24</v>
      </c>
      <c r="I3973" s="52"/>
      <c r="J3973" s="52"/>
      <c r="K3973" s="324">
        <f t="shared" si="541"/>
        <v>0</v>
      </c>
      <c r="L3973" s="52"/>
      <c r="M3973" s="52"/>
      <c r="N3973" s="326">
        <f t="shared" si="542"/>
        <v>0</v>
      </c>
      <c r="O3973" s="308">
        <f t="shared" si="538"/>
        <v>0.24</v>
      </c>
    </row>
    <row r="3974" spans="1:15" ht="22.5">
      <c r="A3974" s="52" t="s">
        <v>594</v>
      </c>
      <c r="B3974" s="6" t="s">
        <v>9</v>
      </c>
      <c r="C3974" s="297">
        <v>10</v>
      </c>
      <c r="D3974" s="297">
        <v>5</v>
      </c>
      <c r="E3974" s="313">
        <f t="shared" si="539"/>
        <v>0.05</v>
      </c>
      <c r="F3974" s="52">
        <v>10</v>
      </c>
      <c r="G3974" s="52">
        <v>5</v>
      </c>
      <c r="H3974" s="292">
        <f t="shared" si="540"/>
        <v>0.05</v>
      </c>
      <c r="I3974" s="52">
        <v>10</v>
      </c>
      <c r="J3974" s="52">
        <v>5</v>
      </c>
      <c r="K3974" s="326">
        <f t="shared" si="541"/>
        <v>0.05</v>
      </c>
      <c r="L3974" s="52">
        <v>10</v>
      </c>
      <c r="M3974" s="52">
        <v>5</v>
      </c>
      <c r="N3974" s="326">
        <f t="shared" si="542"/>
        <v>0.05</v>
      </c>
      <c r="O3974" s="308">
        <f t="shared" si="538"/>
        <v>0.2</v>
      </c>
    </row>
    <row r="3975" spans="1:15" ht="22.5">
      <c r="A3975" s="52" t="s">
        <v>595</v>
      </c>
      <c r="B3975" s="6" t="s">
        <v>596</v>
      </c>
      <c r="C3975" s="297">
        <v>5</v>
      </c>
      <c r="D3975" s="297">
        <v>25</v>
      </c>
      <c r="E3975" s="313">
        <f t="shared" si="539"/>
        <v>0.125</v>
      </c>
      <c r="F3975" s="52">
        <v>5</v>
      </c>
      <c r="G3975" s="52">
        <v>25</v>
      </c>
      <c r="H3975" s="292">
        <f t="shared" si="540"/>
        <v>0.125</v>
      </c>
      <c r="I3975" s="52">
        <v>5</v>
      </c>
      <c r="J3975" s="52">
        <v>25</v>
      </c>
      <c r="K3975" s="326">
        <f t="shared" si="541"/>
        <v>0.125</v>
      </c>
      <c r="L3975" s="52">
        <v>5</v>
      </c>
      <c r="M3975" s="52">
        <v>25</v>
      </c>
      <c r="N3975" s="326">
        <f t="shared" si="542"/>
        <v>0.125</v>
      </c>
      <c r="O3975" s="308">
        <f t="shared" si="538"/>
        <v>0.5</v>
      </c>
    </row>
    <row r="3976" spans="1:15" ht="12.75">
      <c r="A3976" s="52" t="s">
        <v>597</v>
      </c>
      <c r="B3976" s="6" t="s">
        <v>596</v>
      </c>
      <c r="C3976" s="297">
        <v>2</v>
      </c>
      <c r="D3976" s="297">
        <v>25</v>
      </c>
      <c r="E3976" s="313">
        <f t="shared" si="539"/>
        <v>0.05</v>
      </c>
      <c r="F3976" s="52">
        <v>2</v>
      </c>
      <c r="G3976" s="52">
        <v>25</v>
      </c>
      <c r="H3976" s="292">
        <f t="shared" si="540"/>
        <v>0.05</v>
      </c>
      <c r="I3976" s="52">
        <v>2</v>
      </c>
      <c r="J3976" s="52">
        <v>25</v>
      </c>
      <c r="K3976" s="326">
        <f t="shared" si="541"/>
        <v>0.05</v>
      </c>
      <c r="L3976" s="52">
        <v>2</v>
      </c>
      <c r="M3976" s="52">
        <v>25</v>
      </c>
      <c r="N3976" s="324">
        <f t="shared" si="542"/>
        <v>0.05</v>
      </c>
      <c r="O3976" s="308">
        <f t="shared" si="538"/>
        <v>0.2</v>
      </c>
    </row>
    <row r="3977" spans="1:15" ht="12.75">
      <c r="A3977" s="52" t="s">
        <v>598</v>
      </c>
      <c r="B3977" s="6" t="s">
        <v>596</v>
      </c>
      <c r="C3977" s="297">
        <v>10</v>
      </c>
      <c r="D3977" s="297">
        <v>15</v>
      </c>
      <c r="E3977" s="313">
        <f t="shared" si="539"/>
        <v>0.15</v>
      </c>
      <c r="F3977" s="52">
        <v>10</v>
      </c>
      <c r="G3977" s="52">
        <v>15</v>
      </c>
      <c r="H3977" s="292">
        <f t="shared" si="540"/>
        <v>0.15</v>
      </c>
      <c r="I3977" s="52">
        <v>10</v>
      </c>
      <c r="J3977" s="52">
        <v>15</v>
      </c>
      <c r="K3977" s="326">
        <f t="shared" si="541"/>
        <v>0.15</v>
      </c>
      <c r="L3977" s="52">
        <v>10</v>
      </c>
      <c r="M3977" s="52">
        <v>15</v>
      </c>
      <c r="N3977" s="326">
        <f t="shared" si="542"/>
        <v>0.15</v>
      </c>
      <c r="O3977" s="308">
        <f t="shared" si="538"/>
        <v>0.6</v>
      </c>
    </row>
    <row r="3978" spans="1:15" ht="22.5">
      <c r="A3978" s="52" t="s">
        <v>599</v>
      </c>
      <c r="B3978" s="6" t="s">
        <v>9</v>
      </c>
      <c r="C3978" s="297">
        <v>2</v>
      </c>
      <c r="D3978" s="297">
        <v>95</v>
      </c>
      <c r="E3978" s="313">
        <f t="shared" si="539"/>
        <v>0.19</v>
      </c>
      <c r="F3978" s="52"/>
      <c r="G3978" s="52"/>
      <c r="H3978" s="292">
        <f t="shared" si="540"/>
        <v>0</v>
      </c>
      <c r="I3978" s="52"/>
      <c r="J3978" s="52"/>
      <c r="K3978" s="324">
        <f t="shared" si="541"/>
        <v>0</v>
      </c>
      <c r="L3978" s="52"/>
      <c r="M3978" s="52"/>
      <c r="N3978" s="324">
        <f t="shared" si="542"/>
        <v>0</v>
      </c>
      <c r="O3978" s="308">
        <f t="shared" si="538"/>
        <v>0.19</v>
      </c>
    </row>
    <row r="3979" spans="1:15" ht="33.75">
      <c r="A3979" s="52" t="s">
        <v>600</v>
      </c>
      <c r="B3979" s="6" t="s">
        <v>9</v>
      </c>
      <c r="C3979" s="297">
        <v>10</v>
      </c>
      <c r="D3979" s="297">
        <v>10</v>
      </c>
      <c r="E3979" s="313">
        <f t="shared" si="539"/>
        <v>0.1</v>
      </c>
      <c r="F3979" s="52">
        <v>10</v>
      </c>
      <c r="G3979" s="52">
        <v>10</v>
      </c>
      <c r="H3979" s="292">
        <f t="shared" si="540"/>
        <v>0.1</v>
      </c>
      <c r="I3979" s="52">
        <v>10</v>
      </c>
      <c r="J3979" s="52">
        <v>10</v>
      </c>
      <c r="K3979" s="326">
        <f t="shared" si="541"/>
        <v>0.1</v>
      </c>
      <c r="L3979" s="52">
        <v>10</v>
      </c>
      <c r="M3979" s="52">
        <v>10</v>
      </c>
      <c r="N3979" s="326">
        <f t="shared" si="542"/>
        <v>0.1</v>
      </c>
      <c r="O3979" s="308">
        <f t="shared" si="538"/>
        <v>0.4</v>
      </c>
    </row>
    <row r="3980" spans="1:15" ht="12.75">
      <c r="A3980" s="52" t="s">
        <v>626</v>
      </c>
      <c r="B3980" s="6" t="s">
        <v>9</v>
      </c>
      <c r="C3980" s="297">
        <v>1</v>
      </c>
      <c r="D3980" s="297">
        <v>400</v>
      </c>
      <c r="E3980" s="313">
        <f t="shared" si="539"/>
        <v>0.4</v>
      </c>
      <c r="F3980" s="52"/>
      <c r="G3980" s="52"/>
      <c r="H3980" s="292">
        <f t="shared" si="540"/>
        <v>0</v>
      </c>
      <c r="I3980" s="52"/>
      <c r="J3980" s="52"/>
      <c r="K3980" s="324">
        <f t="shared" si="541"/>
        <v>0</v>
      </c>
      <c r="L3980" s="52">
        <v>1</v>
      </c>
      <c r="M3980" s="52">
        <v>400</v>
      </c>
      <c r="N3980" s="324">
        <f t="shared" si="542"/>
        <v>0.4</v>
      </c>
      <c r="O3980" s="308">
        <f t="shared" si="538"/>
        <v>0.8</v>
      </c>
    </row>
    <row r="3981" spans="1:15" ht="12.75">
      <c r="A3981" s="52" t="s">
        <v>602</v>
      </c>
      <c r="B3981" s="6" t="s">
        <v>9</v>
      </c>
      <c r="C3981" s="297">
        <v>3</v>
      </c>
      <c r="D3981" s="297">
        <v>95</v>
      </c>
      <c r="E3981" s="313">
        <f t="shared" si="539"/>
        <v>0.285</v>
      </c>
      <c r="F3981" s="52"/>
      <c r="G3981" s="52"/>
      <c r="H3981" s="292">
        <f t="shared" si="540"/>
        <v>0</v>
      </c>
      <c r="I3981" s="52">
        <v>2</v>
      </c>
      <c r="J3981" s="52">
        <v>95</v>
      </c>
      <c r="K3981" s="324">
        <f t="shared" si="541"/>
        <v>0.19</v>
      </c>
      <c r="L3981" s="52"/>
      <c r="M3981" s="52"/>
      <c r="N3981" s="324">
        <f t="shared" si="542"/>
        <v>0</v>
      </c>
      <c r="O3981" s="308">
        <f t="shared" si="538"/>
        <v>0.475</v>
      </c>
    </row>
    <row r="3982" spans="1:15" ht="33.75">
      <c r="A3982" s="52" t="s">
        <v>603</v>
      </c>
      <c r="B3982" s="6" t="s">
        <v>561</v>
      </c>
      <c r="C3982" s="297"/>
      <c r="D3982" s="297"/>
      <c r="E3982" s="302">
        <v>5</v>
      </c>
      <c r="F3982" s="52"/>
      <c r="G3982" s="52"/>
      <c r="H3982" s="292">
        <v>10</v>
      </c>
      <c r="I3982" s="52"/>
      <c r="J3982" s="52"/>
      <c r="K3982" s="324">
        <v>5</v>
      </c>
      <c r="L3982" s="52"/>
      <c r="M3982" s="52"/>
      <c r="N3982" s="324">
        <v>10</v>
      </c>
      <c r="O3982" s="308">
        <f t="shared" si="538"/>
        <v>30</v>
      </c>
    </row>
    <row r="3983" spans="1:15" ht="31.5">
      <c r="A3983" s="1" t="s">
        <v>20</v>
      </c>
      <c r="B3983" s="6" t="s">
        <v>1</v>
      </c>
      <c r="C3983" s="327"/>
      <c r="D3983" s="327"/>
      <c r="E3983" s="286">
        <f>SUM(E3958:E3982)</f>
        <v>12.555</v>
      </c>
      <c r="F3983" s="157"/>
      <c r="G3983" s="157"/>
      <c r="H3983" s="286">
        <f>SUM(H3958:H3982)</f>
        <v>14.719999999999999</v>
      </c>
      <c r="I3983" s="157"/>
      <c r="J3983" s="157"/>
      <c r="K3983" s="286">
        <f>SUM(K3958:K3982)</f>
        <v>18.32</v>
      </c>
      <c r="L3983" s="286"/>
      <c r="M3983" s="286"/>
      <c r="N3983" s="286">
        <f>SUM(N3958:N3982)</f>
        <v>15.02</v>
      </c>
      <c r="O3983" s="286">
        <f>SUM(O3958:O3982)</f>
        <v>60.615</v>
      </c>
    </row>
    <row r="3984" spans="1:15" ht="12.75">
      <c r="A3984" s="280" t="s">
        <v>604</v>
      </c>
      <c r="B3984" s="280" t="s">
        <v>22</v>
      </c>
      <c r="C3984" s="282"/>
      <c r="D3984" s="282"/>
      <c r="E3984" s="316">
        <f>E3899+E3901+E3913+E3915+E3917+E3924+E3929+E3931+E3941+E3947+E3956+E3983</f>
        <v>292.448075</v>
      </c>
      <c r="F3984" s="316"/>
      <c r="G3984" s="316"/>
      <c r="H3984" s="316">
        <f>H3899+H3901+H3913+H3915+H3917+H3924+H3929+H3931+H3941+H3947+H3956+H3983</f>
        <v>181.780473</v>
      </c>
      <c r="I3984" s="316"/>
      <c r="J3984" s="316"/>
      <c r="K3984" s="316">
        <f>K3899+K3901+K3913+K3915+K3917+K3924+K3929+K3931+K3941+K3947+K3956+K3983</f>
        <v>117.31247199999999</v>
      </c>
      <c r="L3984" s="316"/>
      <c r="M3984" s="316"/>
      <c r="N3984" s="316">
        <f>N3899+N3901+N3913+N3915+N3917+N3924+N3929+N3931+N3941+N3947+N3956+N3983</f>
        <v>222.01407000000003</v>
      </c>
      <c r="O3984" s="316">
        <f>O3899+O3901+O3913+O3915+O3917+O3924+O3929+O3931+O3941+O3947+O3956+O3983</f>
        <v>811.05509</v>
      </c>
    </row>
    <row r="3985" spans="1:15" ht="12.75">
      <c r="A3985" s="158"/>
      <c r="B3985" s="158"/>
      <c r="C3985" s="158"/>
      <c r="D3985" s="158"/>
      <c r="E3985" s="158"/>
      <c r="F3985" s="158"/>
      <c r="G3985" s="158"/>
      <c r="H3985" s="158"/>
      <c r="I3985" s="158"/>
      <c r="J3985" s="158"/>
      <c r="K3985" s="158"/>
      <c r="L3985" s="158"/>
      <c r="M3985" s="158"/>
      <c r="N3985" s="158"/>
      <c r="O3985" s="158"/>
    </row>
    <row r="3986" spans="1:15" ht="12.75">
      <c r="A3986" s="349" t="s">
        <v>605</v>
      </c>
      <c r="B3986" s="350"/>
      <c r="C3986" s="350"/>
      <c r="D3986" s="350"/>
      <c r="E3986" s="350"/>
      <c r="F3986" s="350"/>
      <c r="G3986" s="350"/>
      <c r="H3986" s="350"/>
      <c r="I3986" s="350"/>
      <c r="J3986" s="350"/>
      <c r="K3986" s="350"/>
      <c r="L3986" s="350"/>
      <c r="M3986" s="350"/>
      <c r="N3986" s="350"/>
      <c r="O3986" s="351"/>
    </row>
    <row r="3987" spans="1:15" ht="12.75">
      <c r="A3987" s="333"/>
      <c r="B3987" s="329"/>
      <c r="C3987" s="329"/>
      <c r="D3987" s="329"/>
      <c r="E3987" s="329"/>
      <c r="F3987" s="329"/>
      <c r="G3987" s="329"/>
      <c r="H3987" s="329"/>
      <c r="I3987" s="329"/>
      <c r="J3987" s="329"/>
      <c r="K3987" s="329"/>
      <c r="L3987" s="329"/>
      <c r="M3987" s="329"/>
      <c r="N3987" s="329"/>
      <c r="O3987" s="329"/>
    </row>
    <row r="3988" spans="1:15" ht="12.75">
      <c r="A3988" s="328" t="s">
        <v>606</v>
      </c>
      <c r="B3988" s="280" t="s">
        <v>22</v>
      </c>
      <c r="C3988" s="329"/>
      <c r="D3988" s="329"/>
      <c r="E3988" s="329"/>
      <c r="F3988" s="329"/>
      <c r="G3988" s="329"/>
      <c r="H3988" s="308"/>
      <c r="I3988" s="329"/>
      <c r="J3988" s="329"/>
      <c r="K3988" s="308">
        <v>104</v>
      </c>
      <c r="L3988" s="329"/>
      <c r="M3988" s="329"/>
      <c r="N3988" s="308"/>
      <c r="O3988" s="308">
        <f>E3988+H3988+K3988+N3988</f>
        <v>104</v>
      </c>
    </row>
    <row r="3989" spans="1:15" ht="12.75">
      <c r="A3989" s="328" t="s">
        <v>607</v>
      </c>
      <c r="B3989" s="280" t="s">
        <v>22</v>
      </c>
      <c r="C3989" s="329"/>
      <c r="D3989" s="329"/>
      <c r="E3989" s="308"/>
      <c r="F3989" s="329"/>
      <c r="G3989" s="329"/>
      <c r="H3989" s="308"/>
      <c r="I3989" s="329"/>
      <c r="J3989" s="329"/>
      <c r="K3989" s="308">
        <v>10</v>
      </c>
      <c r="L3989" s="329"/>
      <c r="M3989" s="329"/>
      <c r="N3989" s="308"/>
      <c r="O3989" s="308">
        <f>E3989+H3989+K3989+N3989</f>
        <v>10</v>
      </c>
    </row>
    <row r="3990" spans="1:15" ht="12.75">
      <c r="A3990" s="104" t="s">
        <v>608</v>
      </c>
      <c r="B3990" s="280" t="s">
        <v>22</v>
      </c>
      <c r="C3990" s="104"/>
      <c r="D3990" s="104"/>
      <c r="E3990" s="292"/>
      <c r="F3990" s="292"/>
      <c r="G3990" s="292"/>
      <c r="H3990" s="292"/>
      <c r="I3990" s="292"/>
      <c r="J3990" s="292"/>
      <c r="K3990" s="292"/>
      <c r="L3990" s="292"/>
      <c r="M3990" s="292"/>
      <c r="N3990" s="292"/>
      <c r="O3990" s="308">
        <f>E3990+H3990+K3990+N3990</f>
        <v>0</v>
      </c>
    </row>
    <row r="3991" spans="1:15" ht="21">
      <c r="A3991" s="167" t="s">
        <v>28</v>
      </c>
      <c r="B3991" s="167" t="s">
        <v>1</v>
      </c>
      <c r="C3991" s="52"/>
      <c r="D3991" s="52"/>
      <c r="E3991" s="302">
        <f>SUM(E3988:E3990)</f>
        <v>0</v>
      </c>
      <c r="F3991" s="313"/>
      <c r="G3991" s="313"/>
      <c r="H3991" s="302">
        <f>SUM(H3988:H3990)</f>
        <v>0</v>
      </c>
      <c r="I3991" s="313"/>
      <c r="J3991" s="313"/>
      <c r="K3991" s="302">
        <f>SUM(K3988:K3990)</f>
        <v>114</v>
      </c>
      <c r="L3991" s="302"/>
      <c r="M3991" s="302"/>
      <c r="N3991" s="302">
        <f>SUM(N3988:N3990)</f>
        <v>0</v>
      </c>
      <c r="O3991" s="286">
        <f>SUM(O3988:O3990)</f>
        <v>114</v>
      </c>
    </row>
    <row r="3992" spans="1:15" ht="12.75">
      <c r="A3992" s="352" t="s">
        <v>609</v>
      </c>
      <c r="B3992" s="353"/>
      <c r="C3992" s="353"/>
      <c r="D3992" s="353"/>
      <c r="E3992" s="353"/>
      <c r="F3992" s="353"/>
      <c r="G3992" s="353"/>
      <c r="H3992" s="353"/>
      <c r="I3992" s="353"/>
      <c r="J3992" s="353"/>
      <c r="K3992" s="353"/>
      <c r="L3992" s="353"/>
      <c r="M3992" s="353"/>
      <c r="N3992" s="353"/>
      <c r="O3992" s="354"/>
    </row>
    <row r="3993" spans="1:15" ht="22.5">
      <c r="A3993" s="52" t="s">
        <v>30</v>
      </c>
      <c r="B3993" s="167" t="s">
        <v>22</v>
      </c>
      <c r="C3993" s="167"/>
      <c r="D3993" s="168"/>
      <c r="E3993" s="302">
        <v>1.647</v>
      </c>
      <c r="F3993" s="302"/>
      <c r="G3993" s="302"/>
      <c r="H3993" s="302">
        <v>1.647</v>
      </c>
      <c r="I3993" s="302"/>
      <c r="J3993" s="302"/>
      <c r="K3993" s="302">
        <v>1.647</v>
      </c>
      <c r="L3993" s="302"/>
      <c r="M3993" s="302"/>
      <c r="N3993" s="302">
        <v>1.647</v>
      </c>
      <c r="O3993" s="316">
        <f>E3993+H3993+K3993+N3993</f>
        <v>6.588</v>
      </c>
    </row>
    <row r="3994" spans="1:15" ht="45">
      <c r="A3994" s="52" t="s">
        <v>31</v>
      </c>
      <c r="B3994" s="167" t="s">
        <v>22</v>
      </c>
      <c r="C3994" s="167"/>
      <c r="D3994" s="167"/>
      <c r="E3994" s="302">
        <v>1.3</v>
      </c>
      <c r="F3994" s="313"/>
      <c r="G3994" s="313"/>
      <c r="H3994" s="302">
        <v>1.3</v>
      </c>
      <c r="I3994" s="313"/>
      <c r="J3994" s="313"/>
      <c r="K3994" s="315">
        <v>1.3</v>
      </c>
      <c r="L3994" s="330"/>
      <c r="M3994" s="330"/>
      <c r="N3994" s="315">
        <v>1.27</v>
      </c>
      <c r="O3994" s="316">
        <f aca="true" t="shared" si="543" ref="O3994:O3999">E3994+H3994+K3994+N3994</f>
        <v>5.17</v>
      </c>
    </row>
    <row r="3995" spans="1:15" ht="112.5">
      <c r="A3995" s="52" t="s">
        <v>610</v>
      </c>
      <c r="B3995" s="167" t="s">
        <v>22</v>
      </c>
      <c r="C3995" s="167"/>
      <c r="D3995" s="167"/>
      <c r="E3995" s="302">
        <v>2.625</v>
      </c>
      <c r="F3995" s="313"/>
      <c r="G3995" s="313"/>
      <c r="H3995" s="313">
        <v>2.625</v>
      </c>
      <c r="I3995" s="313"/>
      <c r="J3995" s="313"/>
      <c r="K3995" s="313">
        <v>2.625</v>
      </c>
      <c r="L3995" s="313"/>
      <c r="M3995" s="313"/>
      <c r="N3995" s="313">
        <v>2.625</v>
      </c>
      <c r="O3995" s="316">
        <f t="shared" si="543"/>
        <v>10.5</v>
      </c>
    </row>
    <row r="3996" spans="1:15" ht="33.75">
      <c r="A3996" s="52" t="s">
        <v>35</v>
      </c>
      <c r="B3996" s="167" t="s">
        <v>22</v>
      </c>
      <c r="C3996" s="167"/>
      <c r="D3996" s="167"/>
      <c r="E3996" s="313">
        <v>0.4</v>
      </c>
      <c r="F3996" s="313"/>
      <c r="G3996" s="313"/>
      <c r="H3996" s="313"/>
      <c r="I3996" s="313"/>
      <c r="J3996" s="313"/>
      <c r="K3996" s="313">
        <v>0.4</v>
      </c>
      <c r="L3996" s="313"/>
      <c r="M3996" s="313"/>
      <c r="N3996" s="313"/>
      <c r="O3996" s="316">
        <f t="shared" si="543"/>
        <v>0.8</v>
      </c>
    </row>
    <row r="3997" spans="1:15" ht="45">
      <c r="A3997" s="52" t="s">
        <v>38</v>
      </c>
      <c r="B3997" s="167" t="s">
        <v>22</v>
      </c>
      <c r="C3997" s="167"/>
      <c r="D3997" s="167"/>
      <c r="E3997" s="302">
        <v>1</v>
      </c>
      <c r="F3997" s="302"/>
      <c r="G3997" s="302"/>
      <c r="H3997" s="302">
        <v>1</v>
      </c>
      <c r="I3997" s="302"/>
      <c r="J3997" s="302"/>
      <c r="K3997" s="302">
        <v>1</v>
      </c>
      <c r="L3997" s="302"/>
      <c r="M3997" s="302"/>
      <c r="N3997" s="302">
        <v>0.95</v>
      </c>
      <c r="O3997" s="316">
        <f t="shared" si="543"/>
        <v>3.95</v>
      </c>
    </row>
    <row r="3998" spans="1:15" ht="22.5">
      <c r="A3998" s="52" t="s">
        <v>613</v>
      </c>
      <c r="B3998" s="167" t="s">
        <v>612</v>
      </c>
      <c r="C3998" s="167"/>
      <c r="D3998" s="167"/>
      <c r="E3998" s="302">
        <v>1.2</v>
      </c>
      <c r="F3998" s="302"/>
      <c r="G3998" s="302"/>
      <c r="H3998" s="302"/>
      <c r="I3998" s="302"/>
      <c r="J3998" s="302"/>
      <c r="K3998" s="302"/>
      <c r="L3998" s="302"/>
      <c r="M3998" s="302"/>
      <c r="N3998" s="302"/>
      <c r="O3998" s="316">
        <f t="shared" si="543"/>
        <v>1.2</v>
      </c>
    </row>
    <row r="3999" spans="1:15" ht="45">
      <c r="A3999" s="52" t="s">
        <v>614</v>
      </c>
      <c r="B3999" s="167" t="s">
        <v>1</v>
      </c>
      <c r="C3999" s="167"/>
      <c r="D3999" s="167"/>
      <c r="E3999" s="302">
        <v>0.3</v>
      </c>
      <c r="F3999" s="302"/>
      <c r="G3999" s="302"/>
      <c r="H3999" s="302">
        <v>0.3</v>
      </c>
      <c r="I3999" s="302"/>
      <c r="J3999" s="302"/>
      <c r="K3999" s="302">
        <v>0.3</v>
      </c>
      <c r="L3999" s="302"/>
      <c r="M3999" s="302"/>
      <c r="N3999" s="302">
        <v>0.2</v>
      </c>
      <c r="O3999" s="316">
        <f t="shared" si="543"/>
        <v>1.0999999999999999</v>
      </c>
    </row>
    <row r="4000" spans="1:15" ht="21.75">
      <c r="A4000" s="331" t="s">
        <v>616</v>
      </c>
      <c r="B4000" s="280" t="s">
        <v>1</v>
      </c>
      <c r="C4000" s="282"/>
      <c r="D4000" s="282"/>
      <c r="E4000" s="316">
        <f>SUM(E3993:E3999)</f>
        <v>8.472000000000001</v>
      </c>
      <c r="F4000" s="316"/>
      <c r="G4000" s="316"/>
      <c r="H4000" s="316">
        <f>SUM(H3993:H3999)</f>
        <v>6.872</v>
      </c>
      <c r="I4000" s="316"/>
      <c r="J4000" s="316"/>
      <c r="K4000" s="316">
        <f>SUM(K3993:K3999)</f>
        <v>7.272</v>
      </c>
      <c r="L4000" s="316"/>
      <c r="M4000" s="316"/>
      <c r="N4000" s="316">
        <f>SUM(N3993:N3999)</f>
        <v>6.692</v>
      </c>
      <c r="O4000" s="316">
        <f>SUM(O3993:O3999)</f>
        <v>29.308</v>
      </c>
    </row>
    <row r="4001" spans="1:15" ht="12.75">
      <c r="A4001" s="158"/>
      <c r="B4001" s="158"/>
      <c r="C4001" s="158"/>
      <c r="D4001" s="158"/>
      <c r="E4001" s="158"/>
      <c r="F4001" s="158"/>
      <c r="G4001" s="158"/>
      <c r="H4001" s="158"/>
      <c r="I4001" s="158"/>
      <c r="J4001" s="158"/>
      <c r="K4001" s="158"/>
      <c r="L4001" s="158"/>
      <c r="M4001" s="158"/>
      <c r="N4001" s="158"/>
      <c r="O4001" s="158"/>
    </row>
    <row r="4002" spans="1:15" ht="12.75">
      <c r="A4002" s="355" t="s">
        <v>617</v>
      </c>
      <c r="B4002" s="356"/>
      <c r="C4002" s="357"/>
      <c r="D4002" s="158"/>
      <c r="E4002" s="316">
        <f>E3984+E3991+E4000</f>
        <v>300.920075</v>
      </c>
      <c r="F4002" s="341"/>
      <c r="G4002" s="341"/>
      <c r="H4002" s="316">
        <f>H3984+H3991+H4000</f>
        <v>188.652473</v>
      </c>
      <c r="I4002" s="341"/>
      <c r="J4002" s="341"/>
      <c r="K4002" s="316">
        <f>K3984+K3991+K4000</f>
        <v>238.58447199999998</v>
      </c>
      <c r="L4002" s="341"/>
      <c r="M4002" s="341"/>
      <c r="N4002" s="316">
        <f>N3984+N3991+N4000</f>
        <v>228.70607000000004</v>
      </c>
      <c r="O4002" s="316">
        <f>O3984+O3991+O4000</f>
        <v>954.3630899999999</v>
      </c>
    </row>
    <row r="4003" spans="1:15" ht="12.75">
      <c r="A4003" s="342"/>
      <c r="B4003" s="342"/>
      <c r="C4003" s="342"/>
      <c r="D4003" s="334"/>
      <c r="E4003" s="343"/>
      <c r="F4003" s="345"/>
      <c r="G4003" s="345"/>
      <c r="H4003" s="343"/>
      <c r="I4003" s="345"/>
      <c r="J4003" s="345"/>
      <c r="K4003" s="343"/>
      <c r="L4003" s="345"/>
      <c r="M4003" s="345"/>
      <c r="N4003" s="343"/>
      <c r="O4003" s="343"/>
    </row>
    <row r="4004" spans="1:15" ht="12.75">
      <c r="A4004" s="342"/>
      <c r="B4004" s="342"/>
      <c r="C4004" s="342"/>
      <c r="D4004" s="334"/>
      <c r="E4004" s="343"/>
      <c r="F4004" s="345"/>
      <c r="G4004" s="345"/>
      <c r="H4004" s="343"/>
      <c r="I4004" s="345"/>
      <c r="J4004" s="345"/>
      <c r="K4004" s="343"/>
      <c r="L4004" s="345"/>
      <c r="M4004" s="345"/>
      <c r="N4004" s="343"/>
      <c r="O4004" s="343"/>
    </row>
    <row r="4005" spans="1:15" ht="12.75">
      <c r="A4005" s="342"/>
      <c r="B4005" s="342"/>
      <c r="C4005" s="342"/>
      <c r="D4005" s="334"/>
      <c r="E4005" s="343"/>
      <c r="F4005" s="345"/>
      <c r="G4005" s="345"/>
      <c r="H4005" s="343"/>
      <c r="I4005" s="345"/>
      <c r="J4005" s="345"/>
      <c r="K4005" s="343"/>
      <c r="L4005" s="345"/>
      <c r="M4005" s="345"/>
      <c r="N4005" s="343"/>
      <c r="O4005" s="343"/>
    </row>
    <row r="4006" spans="1:15" ht="12.75">
      <c r="A4006" s="342"/>
      <c r="B4006" s="342"/>
      <c r="C4006" s="342"/>
      <c r="D4006" s="334"/>
      <c r="E4006" s="343"/>
      <c r="F4006" s="345"/>
      <c r="G4006" s="345"/>
      <c r="H4006" s="343"/>
      <c r="I4006" s="345"/>
      <c r="J4006" s="345"/>
      <c r="K4006" s="343"/>
      <c r="L4006" s="345"/>
      <c r="M4006" s="345"/>
      <c r="N4006" s="343"/>
      <c r="O4006" s="343"/>
    </row>
    <row r="4007" spans="1:15" ht="12.75">
      <c r="A4007" s="342"/>
      <c r="B4007" s="342"/>
      <c r="C4007" s="342"/>
      <c r="D4007" s="334"/>
      <c r="E4007" s="343"/>
      <c r="F4007" s="345"/>
      <c r="G4007" s="345"/>
      <c r="H4007" s="343"/>
      <c r="I4007" s="345"/>
      <c r="J4007" s="345"/>
      <c r="K4007" s="343"/>
      <c r="L4007" s="345"/>
      <c r="M4007" s="345"/>
      <c r="N4007" s="343"/>
      <c r="O4007" s="343"/>
    </row>
    <row r="4008" spans="1:15" ht="12.75">
      <c r="A4008" s="342"/>
      <c r="B4008" s="342"/>
      <c r="C4008" s="342"/>
      <c r="D4008" s="334"/>
      <c r="E4008" s="343"/>
      <c r="F4008" s="345"/>
      <c r="G4008" s="345"/>
      <c r="H4008" s="343"/>
      <c r="I4008" s="345"/>
      <c r="J4008" s="345"/>
      <c r="K4008" s="343"/>
      <c r="L4008" s="345"/>
      <c r="M4008" s="345"/>
      <c r="N4008" s="343"/>
      <c r="O4008" s="343"/>
    </row>
    <row r="4009" spans="1:15" ht="12.75">
      <c r="A4009" s="342"/>
      <c r="B4009" s="342"/>
      <c r="C4009" s="342"/>
      <c r="D4009" s="334"/>
      <c r="E4009" s="343"/>
      <c r="F4009" s="345"/>
      <c r="G4009" s="345"/>
      <c r="H4009" s="343"/>
      <c r="I4009" s="345"/>
      <c r="J4009" s="345"/>
      <c r="K4009" s="343"/>
      <c r="L4009" s="345"/>
      <c r="M4009" s="345"/>
      <c r="N4009" s="343"/>
      <c r="O4009" s="343"/>
    </row>
    <row r="4010" spans="1:15" ht="12.75">
      <c r="A4010" s="342"/>
      <c r="B4010" s="342"/>
      <c r="C4010" s="342"/>
      <c r="D4010" s="334"/>
      <c r="E4010" s="343"/>
      <c r="F4010" s="345"/>
      <c r="G4010" s="345"/>
      <c r="H4010" s="343"/>
      <c r="I4010" s="345"/>
      <c r="J4010" s="345"/>
      <c r="K4010" s="343"/>
      <c r="L4010" s="345"/>
      <c r="M4010" s="345"/>
      <c r="N4010" s="343"/>
      <c r="O4010" s="343"/>
    </row>
    <row r="4011" spans="1:15" ht="12.75">
      <c r="A4011" s="346"/>
      <c r="B4011" s="334"/>
      <c r="C4011" s="334"/>
      <c r="D4011" s="334"/>
      <c r="E4011" s="343"/>
      <c r="F4011" s="345"/>
      <c r="G4011" s="345"/>
      <c r="H4011" s="343"/>
      <c r="I4011" s="345"/>
      <c r="J4011" s="345"/>
      <c r="K4011" s="343"/>
      <c r="L4011" s="345"/>
      <c r="M4011" s="345"/>
      <c r="N4011" s="343"/>
      <c r="O4011" s="343"/>
    </row>
    <row r="4012" spans="1:15" ht="12.75">
      <c r="A4012" s="346"/>
      <c r="B4012" s="334"/>
      <c r="C4012" s="334"/>
      <c r="D4012" s="334"/>
      <c r="E4012" s="343"/>
      <c r="F4012" s="345"/>
      <c r="G4012" s="345"/>
      <c r="H4012" s="343"/>
      <c r="I4012" s="345"/>
      <c r="J4012" s="345"/>
      <c r="K4012" s="343"/>
      <c r="L4012" s="345"/>
      <c r="M4012" s="345"/>
      <c r="N4012" s="343"/>
      <c r="O4012" s="343"/>
    </row>
    <row r="4013" spans="1:15" ht="12.75">
      <c r="A4013" s="373" t="s">
        <v>709</v>
      </c>
      <c r="B4013" s="373"/>
      <c r="C4013" s="373"/>
      <c r="D4013" s="373"/>
      <c r="E4013" s="373"/>
      <c r="F4013" s="373"/>
      <c r="G4013" s="373"/>
      <c r="H4013" s="373"/>
      <c r="I4013" s="373"/>
      <c r="J4013" s="373"/>
      <c r="K4013" s="373"/>
      <c r="L4013" s="373"/>
      <c r="M4013" s="373"/>
      <c r="N4013" s="373"/>
      <c r="O4013" s="373"/>
    </row>
    <row r="4014" spans="1:15" ht="12.75">
      <c r="A4014" s="340"/>
      <c r="B4014" s="340"/>
      <c r="C4014" s="340"/>
      <c r="D4014" s="340"/>
      <c r="E4014" s="340"/>
      <c r="F4014" s="340"/>
      <c r="G4014" s="340"/>
      <c r="H4014" s="340"/>
      <c r="I4014" s="340"/>
      <c r="J4014" s="340"/>
      <c r="K4014" s="340"/>
      <c r="L4014" s="340"/>
      <c r="M4014" s="340"/>
      <c r="N4014" s="340"/>
      <c r="O4014" s="340"/>
    </row>
    <row r="4015" spans="1:15" ht="52.5">
      <c r="A4015" s="276" t="s">
        <v>43</v>
      </c>
      <c r="B4015" s="276" t="s">
        <v>44</v>
      </c>
      <c r="C4015" s="367" t="s">
        <v>45</v>
      </c>
      <c r="D4015" s="368"/>
      <c r="E4015" s="368"/>
      <c r="F4015" s="368"/>
      <c r="G4015" s="368"/>
      <c r="H4015" s="368"/>
      <c r="I4015" s="368"/>
      <c r="J4015" s="368"/>
      <c r="K4015" s="368"/>
      <c r="L4015" s="368"/>
      <c r="M4015" s="368"/>
      <c r="N4015" s="369"/>
      <c r="O4015" s="130" t="s">
        <v>46</v>
      </c>
    </row>
    <row r="4016" spans="1:15" ht="12.75">
      <c r="A4016" s="277"/>
      <c r="B4016" s="277"/>
      <c r="C4016" s="367" t="s">
        <v>47</v>
      </c>
      <c r="D4016" s="368"/>
      <c r="E4016" s="368"/>
      <c r="F4016" s="367" t="s">
        <v>48</v>
      </c>
      <c r="G4016" s="368"/>
      <c r="H4016" s="368"/>
      <c r="I4016" s="367" t="s">
        <v>49</v>
      </c>
      <c r="J4016" s="368"/>
      <c r="K4016" s="368"/>
      <c r="L4016" s="367" t="s">
        <v>50</v>
      </c>
      <c r="M4016" s="368"/>
      <c r="N4016" s="369"/>
      <c r="O4016" s="130"/>
    </row>
    <row r="4017" spans="1:15" ht="21">
      <c r="A4017" s="278"/>
      <c r="B4017" s="278"/>
      <c r="C4017" s="277" t="s">
        <v>51</v>
      </c>
      <c r="D4017" s="277" t="s">
        <v>52</v>
      </c>
      <c r="E4017" s="277" t="s">
        <v>53</v>
      </c>
      <c r="F4017" s="277" t="s">
        <v>51</v>
      </c>
      <c r="G4017" s="277" t="s">
        <v>54</v>
      </c>
      <c r="H4017" s="277" t="s">
        <v>53</v>
      </c>
      <c r="I4017" s="277" t="s">
        <v>51</v>
      </c>
      <c r="J4017" s="277" t="s">
        <v>54</v>
      </c>
      <c r="K4017" s="277" t="s">
        <v>53</v>
      </c>
      <c r="L4017" s="130" t="s">
        <v>51</v>
      </c>
      <c r="M4017" s="130" t="s">
        <v>54</v>
      </c>
      <c r="N4017" s="130" t="s">
        <v>53</v>
      </c>
      <c r="O4017" s="132"/>
    </row>
    <row r="4018" spans="1:15" ht="12.75">
      <c r="A4018" s="359" t="s">
        <v>55</v>
      </c>
      <c r="B4018" s="360"/>
      <c r="C4018" s="360"/>
      <c r="D4018" s="360"/>
      <c r="E4018" s="360"/>
      <c r="F4018" s="360"/>
      <c r="G4018" s="360"/>
      <c r="H4018" s="360"/>
      <c r="I4018" s="360"/>
      <c r="J4018" s="360"/>
      <c r="K4018" s="360"/>
      <c r="L4018" s="360"/>
      <c r="M4018" s="360"/>
      <c r="N4018" s="360"/>
      <c r="O4018" s="361"/>
    </row>
    <row r="4019" spans="1:15" ht="12.75">
      <c r="A4019" s="349" t="s">
        <v>56</v>
      </c>
      <c r="B4019" s="350"/>
      <c r="C4019" s="350"/>
      <c r="D4019" s="350"/>
      <c r="E4019" s="350"/>
      <c r="F4019" s="350"/>
      <c r="G4019" s="350"/>
      <c r="H4019" s="350"/>
      <c r="I4019" s="350"/>
      <c r="J4019" s="350"/>
      <c r="K4019" s="350"/>
      <c r="L4019" s="350"/>
      <c r="M4019" s="350"/>
      <c r="N4019" s="350"/>
      <c r="O4019" s="351"/>
    </row>
    <row r="4020" spans="1:15" ht="12.75">
      <c r="A4020" s="279"/>
      <c r="B4020" s="280"/>
      <c r="C4020" s="104"/>
      <c r="D4020" s="104"/>
      <c r="E4020" s="281"/>
      <c r="F4020" s="104"/>
      <c r="G4020" s="104"/>
      <c r="H4020" s="282"/>
      <c r="I4020" s="158"/>
      <c r="J4020" s="158"/>
      <c r="K4020" s="282"/>
      <c r="L4020" s="283"/>
      <c r="M4020" s="283"/>
      <c r="N4020" s="284"/>
      <c r="O4020" s="284"/>
    </row>
    <row r="4021" spans="1:15" ht="12.75">
      <c r="A4021" s="285" t="s">
        <v>545</v>
      </c>
      <c r="B4021" s="285"/>
      <c r="C4021" s="157"/>
      <c r="D4021" s="157"/>
      <c r="E4021" s="286">
        <v>26</v>
      </c>
      <c r="F4021" s="157"/>
      <c r="G4021" s="157"/>
      <c r="H4021" s="286">
        <v>30</v>
      </c>
      <c r="I4021" s="157"/>
      <c r="J4021" s="157"/>
      <c r="K4021" s="286">
        <v>30</v>
      </c>
      <c r="L4021" s="287"/>
      <c r="M4021" s="287"/>
      <c r="N4021" s="286">
        <v>30</v>
      </c>
      <c r="O4021" s="288">
        <f>SUM(E4021,H4021,K4021,N4021)</f>
        <v>116</v>
      </c>
    </row>
    <row r="4022" spans="1:15" ht="12.75">
      <c r="A4022" s="285"/>
      <c r="B4022" s="285"/>
      <c r="C4022" s="157"/>
      <c r="D4022" s="157"/>
      <c r="E4022" s="286"/>
      <c r="F4022" s="157"/>
      <c r="G4022" s="157"/>
      <c r="H4022" s="286"/>
      <c r="I4022" s="157"/>
      <c r="J4022" s="157"/>
      <c r="K4022" s="286"/>
      <c r="L4022" s="289"/>
      <c r="M4022" s="289"/>
      <c r="N4022" s="286"/>
      <c r="O4022" s="332"/>
    </row>
    <row r="4023" spans="1:15" ht="22.5">
      <c r="A4023" s="290" t="s">
        <v>57</v>
      </c>
      <c r="B4023" s="291" t="s">
        <v>58</v>
      </c>
      <c r="C4023" s="159">
        <v>45</v>
      </c>
      <c r="D4023" s="159">
        <v>170</v>
      </c>
      <c r="E4023" s="292">
        <f>(C4023*D4023)/1000</f>
        <v>7.65</v>
      </c>
      <c r="F4023" s="159">
        <v>45</v>
      </c>
      <c r="G4023" s="159">
        <v>170</v>
      </c>
      <c r="H4023" s="292">
        <f>(F4023*G4023)/1000</f>
        <v>7.65</v>
      </c>
      <c r="I4023" s="159">
        <v>20</v>
      </c>
      <c r="J4023" s="159">
        <v>170</v>
      </c>
      <c r="K4023" s="292">
        <f>(I4023*J4023)/1000</f>
        <v>3.4</v>
      </c>
      <c r="L4023" s="293">
        <v>35</v>
      </c>
      <c r="M4023" s="293">
        <v>170</v>
      </c>
      <c r="N4023" s="292">
        <f>(L4023*M4023)/1000</f>
        <v>5.95</v>
      </c>
      <c r="O4023" s="288">
        <f>SUM(E4023,H4023,K4023,N4023)</f>
        <v>24.65</v>
      </c>
    </row>
    <row r="4024" spans="1:15" ht="12.75">
      <c r="A4024" s="290"/>
      <c r="B4024" s="291"/>
      <c r="C4024" s="159"/>
      <c r="D4024" s="159"/>
      <c r="E4024" s="281"/>
      <c r="F4024" s="159"/>
      <c r="G4024" s="159"/>
      <c r="H4024" s="281"/>
      <c r="I4024" s="159"/>
      <c r="J4024" s="159"/>
      <c r="K4024" s="281"/>
      <c r="L4024" s="293"/>
      <c r="M4024" s="293"/>
      <c r="N4024" s="281"/>
      <c r="O4024" s="288"/>
    </row>
    <row r="4025" spans="1:15" ht="12.75">
      <c r="A4025" s="279" t="s">
        <v>546</v>
      </c>
      <c r="B4025" s="291" t="s">
        <v>58</v>
      </c>
      <c r="C4025" s="158">
        <v>17</v>
      </c>
      <c r="D4025" s="158">
        <v>34</v>
      </c>
      <c r="E4025" s="292">
        <f>(C4025*D4025)/1000</f>
        <v>0.578</v>
      </c>
      <c r="F4025" s="158">
        <v>20</v>
      </c>
      <c r="G4025" s="158">
        <v>30</v>
      </c>
      <c r="H4025" s="292">
        <f aca="true" t="shared" si="544" ref="H4025:H4033">(F4025*G4025)/1000</f>
        <v>0.6</v>
      </c>
      <c r="I4025" s="158">
        <v>20</v>
      </c>
      <c r="J4025" s="158">
        <v>20</v>
      </c>
      <c r="K4025" s="292">
        <f aca="true" t="shared" si="545" ref="K4025:K4033">(I4025*J4025)/1000</f>
        <v>0.4</v>
      </c>
      <c r="L4025" s="158">
        <v>25</v>
      </c>
      <c r="M4025" s="158">
        <v>25</v>
      </c>
      <c r="N4025" s="292">
        <f aca="true" t="shared" si="546" ref="N4025:N4033">(L4025*M4025)/1000</f>
        <v>0.625</v>
      </c>
      <c r="O4025" s="288">
        <f>SUM(C4025:N4025)</f>
        <v>193.203</v>
      </c>
    </row>
    <row r="4026" spans="1:15" ht="12.75">
      <c r="A4026" s="279" t="s">
        <v>547</v>
      </c>
      <c r="B4026" s="291" t="s">
        <v>58</v>
      </c>
      <c r="C4026" s="158">
        <v>13</v>
      </c>
      <c r="D4026" s="158">
        <v>40</v>
      </c>
      <c r="E4026" s="292">
        <f>(C4026*D4026)/1000</f>
        <v>0.52</v>
      </c>
      <c r="F4026" s="158">
        <v>15</v>
      </c>
      <c r="G4026" s="158">
        <v>30</v>
      </c>
      <c r="H4026" s="292">
        <f t="shared" si="544"/>
        <v>0.45</v>
      </c>
      <c r="I4026" s="158">
        <v>18</v>
      </c>
      <c r="J4026" s="158">
        <v>25</v>
      </c>
      <c r="K4026" s="292">
        <f t="shared" si="545"/>
        <v>0.45</v>
      </c>
      <c r="L4026" s="158">
        <v>15</v>
      </c>
      <c r="M4026" s="158">
        <v>27</v>
      </c>
      <c r="N4026" s="292">
        <f t="shared" si="546"/>
        <v>0.405</v>
      </c>
      <c r="O4026" s="288">
        <f aca="true" t="shared" si="547" ref="O4026:O4033">SUM(E4026,H4026,K4026,N4026)</f>
        <v>1.825</v>
      </c>
    </row>
    <row r="4027" spans="1:15" ht="12.75">
      <c r="A4027" s="279" t="s">
        <v>548</v>
      </c>
      <c r="B4027" s="291" t="s">
        <v>58</v>
      </c>
      <c r="C4027" s="158">
        <v>2</v>
      </c>
      <c r="D4027" s="158">
        <v>20</v>
      </c>
      <c r="E4027" s="292">
        <f aca="true" t="shared" si="548" ref="E4027:E4033">(C4027*D4027)/1000</f>
        <v>0.04</v>
      </c>
      <c r="F4027" s="158">
        <v>2</v>
      </c>
      <c r="G4027" s="158">
        <v>20</v>
      </c>
      <c r="H4027" s="292">
        <f t="shared" si="544"/>
        <v>0.04</v>
      </c>
      <c r="I4027" s="158">
        <v>2</v>
      </c>
      <c r="J4027" s="158">
        <v>20</v>
      </c>
      <c r="K4027" s="292">
        <f t="shared" si="545"/>
        <v>0.04</v>
      </c>
      <c r="L4027" s="158">
        <v>2</v>
      </c>
      <c r="M4027" s="158">
        <v>20</v>
      </c>
      <c r="N4027" s="292">
        <f t="shared" si="546"/>
        <v>0.04</v>
      </c>
      <c r="O4027" s="288">
        <f t="shared" si="547"/>
        <v>0.16</v>
      </c>
    </row>
    <row r="4028" spans="1:15" ht="12.75">
      <c r="A4028" s="279" t="s">
        <v>549</v>
      </c>
      <c r="B4028" s="291" t="s">
        <v>58</v>
      </c>
      <c r="C4028" s="158">
        <v>25</v>
      </c>
      <c r="D4028" s="158">
        <v>30</v>
      </c>
      <c r="E4028" s="292">
        <f t="shared" si="548"/>
        <v>0.75</v>
      </c>
      <c r="F4028" s="158">
        <v>30</v>
      </c>
      <c r="G4028" s="158">
        <v>30</v>
      </c>
      <c r="H4028" s="292">
        <f t="shared" si="544"/>
        <v>0.9</v>
      </c>
      <c r="I4028" s="158">
        <v>25</v>
      </c>
      <c r="J4028" s="158">
        <v>15</v>
      </c>
      <c r="K4028" s="292">
        <f t="shared" si="545"/>
        <v>0.375</v>
      </c>
      <c r="L4028" s="158">
        <v>30</v>
      </c>
      <c r="M4028" s="158">
        <v>25</v>
      </c>
      <c r="N4028" s="292">
        <f t="shared" si="546"/>
        <v>0.75</v>
      </c>
      <c r="O4028" s="288">
        <f t="shared" si="547"/>
        <v>2.775</v>
      </c>
    </row>
    <row r="4029" spans="1:15" ht="12.75">
      <c r="A4029" s="279" t="s">
        <v>550</v>
      </c>
      <c r="B4029" s="291" t="s">
        <v>58</v>
      </c>
      <c r="C4029" s="158">
        <v>90</v>
      </c>
      <c r="D4029" s="158">
        <v>25</v>
      </c>
      <c r="E4029" s="292">
        <f t="shared" si="548"/>
        <v>2.25</v>
      </c>
      <c r="F4029" s="158">
        <v>120</v>
      </c>
      <c r="G4029" s="158">
        <v>25</v>
      </c>
      <c r="H4029" s="292">
        <f t="shared" si="544"/>
        <v>3</v>
      </c>
      <c r="I4029" s="158">
        <v>140</v>
      </c>
      <c r="J4029" s="158">
        <v>25</v>
      </c>
      <c r="K4029" s="292">
        <f t="shared" si="545"/>
        <v>3.5</v>
      </c>
      <c r="L4029" s="158">
        <v>115</v>
      </c>
      <c r="M4029" s="158">
        <v>25</v>
      </c>
      <c r="N4029" s="292">
        <f t="shared" si="546"/>
        <v>2.875</v>
      </c>
      <c r="O4029" s="288">
        <f t="shared" si="547"/>
        <v>11.625</v>
      </c>
    </row>
    <row r="4030" spans="1:15" ht="12.75">
      <c r="A4030" s="279" t="s">
        <v>551</v>
      </c>
      <c r="B4030" s="291" t="s">
        <v>58</v>
      </c>
      <c r="C4030" s="158">
        <v>10</v>
      </c>
      <c r="D4030" s="158">
        <v>100</v>
      </c>
      <c r="E4030" s="292">
        <f t="shared" si="548"/>
        <v>1</v>
      </c>
      <c r="F4030" s="158">
        <v>12</v>
      </c>
      <c r="G4030" s="158">
        <v>100</v>
      </c>
      <c r="H4030" s="292">
        <f t="shared" si="544"/>
        <v>1.2</v>
      </c>
      <c r="I4030" s="158">
        <v>20</v>
      </c>
      <c r="J4030" s="158">
        <v>50</v>
      </c>
      <c r="K4030" s="292">
        <f t="shared" si="545"/>
        <v>1</v>
      </c>
      <c r="L4030" s="158"/>
      <c r="M4030" s="158"/>
      <c r="N4030" s="292">
        <f t="shared" si="546"/>
        <v>0</v>
      </c>
      <c r="O4030" s="288">
        <f t="shared" si="547"/>
        <v>3.2</v>
      </c>
    </row>
    <row r="4031" spans="1:15" ht="12.75">
      <c r="A4031" s="279" t="s">
        <v>552</v>
      </c>
      <c r="B4031" s="291" t="s">
        <v>58</v>
      </c>
      <c r="C4031" s="158">
        <v>2</v>
      </c>
      <c r="D4031" s="158">
        <v>100</v>
      </c>
      <c r="E4031" s="292">
        <f t="shared" si="548"/>
        <v>0.2</v>
      </c>
      <c r="F4031" s="158">
        <v>7</v>
      </c>
      <c r="G4031" s="158">
        <v>120</v>
      </c>
      <c r="H4031" s="292">
        <f t="shared" si="544"/>
        <v>0.84</v>
      </c>
      <c r="I4031" s="158">
        <v>12</v>
      </c>
      <c r="J4031" s="158">
        <v>50</v>
      </c>
      <c r="K4031" s="292">
        <f t="shared" si="545"/>
        <v>0.6</v>
      </c>
      <c r="L4031" s="158"/>
      <c r="M4031" s="158"/>
      <c r="N4031" s="292">
        <f t="shared" si="546"/>
        <v>0</v>
      </c>
      <c r="O4031" s="288">
        <f t="shared" si="547"/>
        <v>1.6400000000000001</v>
      </c>
    </row>
    <row r="4032" spans="1:15" ht="12.75">
      <c r="A4032" s="279" t="s">
        <v>693</v>
      </c>
      <c r="B4032" s="291" t="s">
        <v>58</v>
      </c>
      <c r="C4032" s="158"/>
      <c r="D4032" s="158"/>
      <c r="E4032" s="292">
        <f t="shared" si="548"/>
        <v>0</v>
      </c>
      <c r="F4032" s="158"/>
      <c r="G4032" s="158"/>
      <c r="H4032" s="292">
        <f t="shared" si="544"/>
        <v>0</v>
      </c>
      <c r="I4032" s="158"/>
      <c r="J4032" s="158"/>
      <c r="K4032" s="292">
        <f t="shared" si="545"/>
        <v>0</v>
      </c>
      <c r="L4032" s="158"/>
      <c r="M4032" s="158"/>
      <c r="N4032" s="292">
        <f t="shared" si="546"/>
        <v>0</v>
      </c>
      <c r="O4032" s="288">
        <f t="shared" si="547"/>
        <v>0</v>
      </c>
    </row>
    <row r="4033" spans="1:15" ht="12.75">
      <c r="A4033" s="279" t="s">
        <v>694</v>
      </c>
      <c r="B4033" s="291" t="s">
        <v>58</v>
      </c>
      <c r="C4033" s="158"/>
      <c r="D4033" s="158"/>
      <c r="E4033" s="292">
        <f t="shared" si="548"/>
        <v>0</v>
      </c>
      <c r="F4033" s="158"/>
      <c r="G4033" s="158"/>
      <c r="H4033" s="292">
        <f t="shared" si="544"/>
        <v>0</v>
      </c>
      <c r="I4033" s="158">
        <v>10</v>
      </c>
      <c r="J4033" s="158">
        <v>80</v>
      </c>
      <c r="K4033" s="292">
        <f t="shared" si="545"/>
        <v>0.8</v>
      </c>
      <c r="L4033" s="158"/>
      <c r="M4033" s="158"/>
      <c r="N4033" s="292">
        <f t="shared" si="546"/>
        <v>0</v>
      </c>
      <c r="O4033" s="288">
        <f t="shared" si="547"/>
        <v>0.8</v>
      </c>
    </row>
    <row r="4034" spans="1:15" ht="12.75">
      <c r="A4034" s="279"/>
      <c r="B4034" s="291"/>
      <c r="C4034" s="16"/>
      <c r="D4034" s="16"/>
      <c r="E4034" s="281"/>
      <c r="F4034" s="16"/>
      <c r="G4034" s="16"/>
      <c r="H4034" s="281"/>
      <c r="I4034" s="16"/>
      <c r="J4034" s="16"/>
      <c r="K4034" s="281"/>
      <c r="L4034" s="16"/>
      <c r="M4034" s="16"/>
      <c r="N4034" s="292"/>
      <c r="O4034" s="288"/>
    </row>
    <row r="4035" spans="1:15" ht="12.75">
      <c r="A4035" s="285" t="s">
        <v>553</v>
      </c>
      <c r="B4035" s="157"/>
      <c r="C4035" s="157"/>
      <c r="D4035" s="157"/>
      <c r="E4035" s="286">
        <f>SUM(E4025:E4033)</f>
        <v>5.338</v>
      </c>
      <c r="F4035" s="157"/>
      <c r="G4035" s="157"/>
      <c r="H4035" s="286">
        <f>SUM(H4025:H4033)</f>
        <v>7.03</v>
      </c>
      <c r="I4035" s="157"/>
      <c r="J4035" s="157"/>
      <c r="K4035" s="286">
        <f>SUM(K4025:K4033)</f>
        <v>7.165</v>
      </c>
      <c r="L4035" s="157"/>
      <c r="M4035" s="157"/>
      <c r="N4035" s="286">
        <f>SUM(N4025:N4033)</f>
        <v>4.695</v>
      </c>
      <c r="O4035" s="288">
        <f>SUM(E4035,H4035,K4035,N4035)</f>
        <v>24.228</v>
      </c>
    </row>
    <row r="4036" spans="1:15" ht="12.75">
      <c r="A4036" s="285"/>
      <c r="B4036" s="157"/>
      <c r="C4036" s="157"/>
      <c r="D4036" s="157"/>
      <c r="E4036" s="285"/>
      <c r="F4036" s="157"/>
      <c r="G4036" s="157"/>
      <c r="H4036" s="285"/>
      <c r="I4036" s="157"/>
      <c r="J4036" s="157"/>
      <c r="K4036" s="285"/>
      <c r="L4036" s="157"/>
      <c r="M4036" s="157"/>
      <c r="N4036" s="285"/>
      <c r="O4036" s="294"/>
    </row>
    <row r="4037" spans="1:15" ht="12.75">
      <c r="A4037" s="296" t="s">
        <v>59</v>
      </c>
      <c r="B4037" s="167" t="s">
        <v>169</v>
      </c>
      <c r="C4037" s="297">
        <v>220</v>
      </c>
      <c r="D4037" s="297">
        <v>40</v>
      </c>
      <c r="E4037" s="292">
        <f>(C4037*D4037)/1000</f>
        <v>8.8</v>
      </c>
      <c r="F4037" s="297">
        <v>250</v>
      </c>
      <c r="G4037" s="297">
        <v>40</v>
      </c>
      <c r="H4037" s="292">
        <f>(F4037*G4037)/1000</f>
        <v>10</v>
      </c>
      <c r="I4037" s="297">
        <v>270</v>
      </c>
      <c r="J4037" s="297">
        <v>40</v>
      </c>
      <c r="K4037" s="292">
        <f>(I4037*J4037)/1000</f>
        <v>10.8</v>
      </c>
      <c r="L4037" s="298">
        <v>270</v>
      </c>
      <c r="M4037" s="299">
        <v>40</v>
      </c>
      <c r="N4037" s="292">
        <f>(L4037*M4037)/1000</f>
        <v>10.8</v>
      </c>
      <c r="O4037" s="288">
        <f>SUM(E4037,H4037,K4037,N4037)</f>
        <v>40.400000000000006</v>
      </c>
    </row>
    <row r="4038" spans="1:15" ht="12.75">
      <c r="A4038" s="296"/>
      <c r="B4038" s="167"/>
      <c r="C4038" s="52"/>
      <c r="D4038" s="52"/>
      <c r="E4038" s="281"/>
      <c r="F4038" s="52"/>
      <c r="G4038" s="52"/>
      <c r="H4038" s="281"/>
      <c r="I4038" s="52"/>
      <c r="J4038" s="52"/>
      <c r="K4038" s="281"/>
      <c r="L4038" s="155"/>
      <c r="M4038" s="155"/>
      <c r="N4038" s="300"/>
      <c r="O4038" s="301"/>
    </row>
    <row r="4039" spans="1:15" ht="21">
      <c r="A4039" s="167" t="s">
        <v>60</v>
      </c>
      <c r="B4039" s="167"/>
      <c r="C4039" s="52"/>
      <c r="D4039" s="52"/>
      <c r="E4039" s="302">
        <v>0.5</v>
      </c>
      <c r="F4039" s="303"/>
      <c r="G4039" s="303"/>
      <c r="H4039" s="302">
        <v>0.5</v>
      </c>
      <c r="I4039" s="303"/>
      <c r="J4039" s="303"/>
      <c r="K4039" s="302">
        <v>0.5</v>
      </c>
      <c r="L4039" s="304"/>
      <c r="M4039" s="304"/>
      <c r="N4039" s="304">
        <v>0.5</v>
      </c>
      <c r="O4039" s="305">
        <f>SUM(E4039,H4039,K4039,N4039)</f>
        <v>2</v>
      </c>
    </row>
    <row r="4040" spans="1:15" ht="12.75">
      <c r="A4040" s="362" t="s">
        <v>61</v>
      </c>
      <c r="B4040" s="363"/>
      <c r="C4040" s="363"/>
      <c r="D4040" s="364"/>
      <c r="E4040" s="158"/>
      <c r="F4040" s="158"/>
      <c r="G4040" s="158"/>
      <c r="H4040" s="158"/>
      <c r="I4040" s="158"/>
      <c r="J4040" s="158"/>
      <c r="K4040" s="158"/>
      <c r="L4040" s="158"/>
      <c r="M4040" s="158"/>
      <c r="N4040" s="158"/>
      <c r="O4040" s="158"/>
    </row>
    <row r="4041" spans="1:15" ht="22.5">
      <c r="A4041" s="52" t="s">
        <v>62</v>
      </c>
      <c r="B4041" s="167" t="s">
        <v>63</v>
      </c>
      <c r="C4041" s="297">
        <v>11.88</v>
      </c>
      <c r="D4041" s="297">
        <v>4.38</v>
      </c>
      <c r="E4041" s="302">
        <f>C4041*D4041</f>
        <v>52.034400000000005</v>
      </c>
      <c r="F4041" s="297">
        <v>7.92</v>
      </c>
      <c r="G4041" s="297">
        <v>4.38</v>
      </c>
      <c r="H4041" s="302">
        <f>F4041*G4041</f>
        <v>34.6896</v>
      </c>
      <c r="I4041" s="297">
        <v>4.75</v>
      </c>
      <c r="J4041" s="297">
        <v>4.39</v>
      </c>
      <c r="K4041" s="302">
        <f>I4041*J4041</f>
        <v>20.8525</v>
      </c>
      <c r="L4041" s="307">
        <v>15.05</v>
      </c>
      <c r="M4041" s="303">
        <v>4.37</v>
      </c>
      <c r="N4041" s="302">
        <f>L4041*M4041</f>
        <v>65.7685</v>
      </c>
      <c r="O4041" s="308">
        <f>E4041+H4041+K4041+N4041</f>
        <v>173.34500000000003</v>
      </c>
    </row>
    <row r="4042" spans="1:15" ht="22.5">
      <c r="A4042" s="52" t="s">
        <v>64</v>
      </c>
      <c r="B4042" s="167" t="s">
        <v>65</v>
      </c>
      <c r="C4042" s="297"/>
      <c r="D4042" s="297">
        <v>2.222</v>
      </c>
      <c r="E4042" s="302">
        <f>C4042*D4042</f>
        <v>0</v>
      </c>
      <c r="F4042" s="297"/>
      <c r="G4042" s="297">
        <v>2.222</v>
      </c>
      <c r="H4042" s="302">
        <f>F4042*G4042</f>
        <v>0</v>
      </c>
      <c r="I4042" s="297"/>
      <c r="J4042" s="297"/>
      <c r="K4042" s="302">
        <f>I4042*J4042</f>
        <v>0</v>
      </c>
      <c r="L4042" s="307"/>
      <c r="M4042" s="303">
        <v>2.222</v>
      </c>
      <c r="N4042" s="302">
        <f>L4042*M4042</f>
        <v>0</v>
      </c>
      <c r="O4042" s="308">
        <f>E4042+H4042+K4042+N4042</f>
        <v>0</v>
      </c>
    </row>
    <row r="4043" spans="1:15" ht="45">
      <c r="A4043" s="52" t="s">
        <v>66</v>
      </c>
      <c r="B4043" s="167" t="s">
        <v>65</v>
      </c>
      <c r="C4043" s="297"/>
      <c r="D4043" s="297">
        <v>2.22</v>
      </c>
      <c r="E4043" s="302">
        <f>C4043*D4043</f>
        <v>0</v>
      </c>
      <c r="F4043" s="297"/>
      <c r="G4043" s="297">
        <v>2.22</v>
      </c>
      <c r="H4043" s="302">
        <f>F4043*G4043</f>
        <v>0</v>
      </c>
      <c r="I4043" s="297"/>
      <c r="J4043" s="297">
        <v>2.22</v>
      </c>
      <c r="K4043" s="302">
        <f>I4043*J4043</f>
        <v>0</v>
      </c>
      <c r="L4043" s="307"/>
      <c r="M4043" s="303">
        <v>2.22</v>
      </c>
      <c r="N4043" s="302">
        <f>L4043*M4043</f>
        <v>0</v>
      </c>
      <c r="O4043" s="308">
        <f>E4043+H4043+K4043+N4043</f>
        <v>0</v>
      </c>
    </row>
    <row r="4044" spans="1:15" ht="22.5">
      <c r="A4044" s="52" t="s">
        <v>67</v>
      </c>
      <c r="B4044" s="167" t="s">
        <v>32</v>
      </c>
      <c r="C4044" s="297">
        <v>91.6</v>
      </c>
      <c r="D4044" s="297">
        <v>0.03</v>
      </c>
      <c r="E4044" s="302">
        <f>C4044*D4044</f>
        <v>2.7479999999999998</v>
      </c>
      <c r="F4044" s="297">
        <v>91.6</v>
      </c>
      <c r="G4044" s="297">
        <v>0.03</v>
      </c>
      <c r="H4044" s="302">
        <f>F4044*G4044</f>
        <v>2.7479999999999998</v>
      </c>
      <c r="I4044" s="297">
        <v>91.6</v>
      </c>
      <c r="J4044" s="297">
        <v>0.03</v>
      </c>
      <c r="K4044" s="302">
        <f>I4044*J4044</f>
        <v>2.7479999999999998</v>
      </c>
      <c r="L4044" s="297">
        <v>91.62</v>
      </c>
      <c r="M4044" s="297">
        <v>0.029</v>
      </c>
      <c r="N4044" s="302">
        <f>L4044*M4044</f>
        <v>2.6569800000000003</v>
      </c>
      <c r="O4044" s="308">
        <f>E4044+H4044+K4044+N4044</f>
        <v>10.90098</v>
      </c>
    </row>
    <row r="4045" spans="1:15" ht="22.5">
      <c r="A4045" s="52" t="s">
        <v>68</v>
      </c>
      <c r="B4045" s="167" t="s">
        <v>32</v>
      </c>
      <c r="C4045" s="297">
        <v>91.6</v>
      </c>
      <c r="D4045" s="297">
        <v>0.0175</v>
      </c>
      <c r="E4045" s="302">
        <f>C4045*D4045</f>
        <v>1.603</v>
      </c>
      <c r="F4045" s="297">
        <v>91.6</v>
      </c>
      <c r="G4045" s="297">
        <v>0.0173</v>
      </c>
      <c r="H4045" s="302">
        <f>F4045*G4045</f>
        <v>1.5846799999999999</v>
      </c>
      <c r="I4045" s="297">
        <v>91.6</v>
      </c>
      <c r="J4045" s="297">
        <v>0.0172</v>
      </c>
      <c r="K4045" s="302">
        <f>I4045*J4045</f>
        <v>1.5755199999999998</v>
      </c>
      <c r="L4045" s="303">
        <v>91.62</v>
      </c>
      <c r="M4045" s="303">
        <v>0.017</v>
      </c>
      <c r="N4045" s="302">
        <f>L4045*M4045</f>
        <v>1.5575400000000001</v>
      </c>
      <c r="O4045" s="308">
        <f>E4045+H4045+K4045+N4045</f>
        <v>6.32074</v>
      </c>
    </row>
    <row r="4046" spans="1:15" ht="52.5">
      <c r="A4046" s="291" t="s">
        <v>69</v>
      </c>
      <c r="B4046" s="309" t="s">
        <v>1</v>
      </c>
      <c r="C4046" s="157"/>
      <c r="D4046" s="157"/>
      <c r="E4046" s="286">
        <f>E4041+E4042+E4043+E4044+E4045</f>
        <v>56.385400000000004</v>
      </c>
      <c r="F4046" s="286"/>
      <c r="G4046" s="286"/>
      <c r="H4046" s="286">
        <f>H4041+H4042+H4043+H4044+H4045</f>
        <v>39.022279999999995</v>
      </c>
      <c r="I4046" s="286"/>
      <c r="J4046" s="286"/>
      <c r="K4046" s="286">
        <f>K4041+K4042+K4043+K4044+K4045</f>
        <v>25.17602</v>
      </c>
      <c r="L4046" s="286"/>
      <c r="M4046" s="286"/>
      <c r="N4046" s="286">
        <f>N4041+N4042+N4043+N4044+N4045</f>
        <v>69.98302000000001</v>
      </c>
      <c r="O4046" s="286">
        <f>O4041+O4042+O4043+O4044+O4045</f>
        <v>190.56672000000003</v>
      </c>
    </row>
    <row r="4047" spans="1:15" ht="12.75">
      <c r="A4047" s="352" t="s">
        <v>554</v>
      </c>
      <c r="B4047" s="365"/>
      <c r="C4047" s="365"/>
      <c r="D4047" s="365"/>
      <c r="E4047" s="365"/>
      <c r="F4047" s="365"/>
      <c r="G4047" s="365"/>
      <c r="H4047" s="365"/>
      <c r="I4047" s="365"/>
      <c r="J4047" s="365"/>
      <c r="K4047" s="365"/>
      <c r="L4047" s="365"/>
      <c r="M4047" s="365"/>
      <c r="N4047" s="365"/>
      <c r="O4047" s="366"/>
    </row>
    <row r="4048" spans="1:15" ht="12.75">
      <c r="A4048" s="1"/>
      <c r="B4048" s="1"/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</row>
    <row r="4049" spans="1:15" ht="12.75">
      <c r="A4049" s="52" t="s">
        <v>70</v>
      </c>
      <c r="B4049" s="167" t="s">
        <v>32</v>
      </c>
      <c r="C4049" s="297">
        <v>27.3</v>
      </c>
      <c r="D4049" s="297">
        <v>1.23</v>
      </c>
      <c r="E4049" s="302">
        <f>C4049*D4049</f>
        <v>33.579</v>
      </c>
      <c r="F4049" s="297">
        <v>5.643</v>
      </c>
      <c r="G4049" s="297">
        <v>1.23</v>
      </c>
      <c r="H4049" s="302">
        <f>F4049*G4049</f>
        <v>6.94089</v>
      </c>
      <c r="I4049" s="297"/>
      <c r="J4049" s="297"/>
      <c r="K4049" s="302">
        <f>I4049*J4049</f>
        <v>0</v>
      </c>
      <c r="L4049" s="307">
        <v>19</v>
      </c>
      <c r="M4049" s="303">
        <v>1.23</v>
      </c>
      <c r="N4049" s="302">
        <f>L4049*M4049</f>
        <v>23.37</v>
      </c>
      <c r="O4049" s="308">
        <f>E4049+H4049+K4049+N4049</f>
        <v>63.88989000000001</v>
      </c>
    </row>
    <row r="4050" spans="1:15" ht="12.75">
      <c r="A4050" s="52" t="s">
        <v>71</v>
      </c>
      <c r="B4050" s="167" t="s">
        <v>141</v>
      </c>
      <c r="C4050" s="297"/>
      <c r="D4050" s="297"/>
      <c r="E4050" s="302">
        <f>C4050*D4050</f>
        <v>0</v>
      </c>
      <c r="F4050" s="297"/>
      <c r="G4050" s="297"/>
      <c r="H4050" s="302">
        <f>F4050*G4050</f>
        <v>0</v>
      </c>
      <c r="I4050" s="297"/>
      <c r="J4050" s="297"/>
      <c r="K4050" s="302">
        <f>I4050*J4050</f>
        <v>0</v>
      </c>
      <c r="L4050" s="307"/>
      <c r="M4050" s="303"/>
      <c r="N4050" s="302">
        <f>L4050*M4050</f>
        <v>0</v>
      </c>
      <c r="O4050" s="308">
        <f>E4050+H4050+K4050+N4050</f>
        <v>0</v>
      </c>
    </row>
    <row r="4051" spans="1:15" ht="21">
      <c r="A4051" s="167" t="s">
        <v>619</v>
      </c>
      <c r="B4051" s="167"/>
      <c r="C4051" s="297"/>
      <c r="D4051" s="297"/>
      <c r="E4051" s="302">
        <f>SUM(E4049:E4050)</f>
        <v>33.579</v>
      </c>
      <c r="F4051" s="297"/>
      <c r="G4051" s="297"/>
      <c r="H4051" s="302">
        <f>SUM(H4049:H4050)</f>
        <v>6.94089</v>
      </c>
      <c r="I4051" s="297"/>
      <c r="J4051" s="297"/>
      <c r="K4051" s="302">
        <f>SUM(K4049:K4050)</f>
        <v>0</v>
      </c>
      <c r="L4051" s="307"/>
      <c r="M4051" s="307"/>
      <c r="N4051" s="302">
        <f>SUM(N4049:N4050)</f>
        <v>23.37</v>
      </c>
      <c r="O4051" s="308">
        <f>SUM(O4049:O4050)</f>
        <v>63.88989000000001</v>
      </c>
    </row>
    <row r="4052" spans="1:15" ht="12.75">
      <c r="A4052" s="167"/>
      <c r="B4052" s="167"/>
      <c r="C4052" s="167"/>
      <c r="D4052" s="167"/>
      <c r="E4052" s="310"/>
      <c r="F4052" s="167"/>
      <c r="G4052" s="167"/>
      <c r="H4052" s="167"/>
      <c r="I4052" s="167"/>
      <c r="J4052" s="167"/>
      <c r="K4052" s="310"/>
      <c r="L4052" s="310"/>
      <c r="M4052" s="310"/>
      <c r="N4052" s="310"/>
      <c r="O4052" s="311"/>
    </row>
    <row r="4053" spans="1:15" ht="12.75">
      <c r="A4053" s="167" t="s">
        <v>650</v>
      </c>
      <c r="B4053" s="167" t="s">
        <v>561</v>
      </c>
      <c r="C4053" s="52"/>
      <c r="D4053" s="52"/>
      <c r="E4053" s="302">
        <v>30</v>
      </c>
      <c r="F4053" s="160"/>
      <c r="G4053" s="160"/>
      <c r="H4053" s="168"/>
      <c r="I4053" s="160"/>
      <c r="J4053" s="160"/>
      <c r="K4053" s="168"/>
      <c r="L4053" s="160"/>
      <c r="M4053" s="160"/>
      <c r="N4053" s="168"/>
      <c r="O4053" s="308">
        <f>E4053+H4053+K4053+N4053</f>
        <v>30</v>
      </c>
    </row>
    <row r="4054" spans="1:15" ht="12.75">
      <c r="A4054" s="167"/>
      <c r="B4054" s="167"/>
      <c r="C4054" s="52"/>
      <c r="D4054" s="52"/>
      <c r="E4054" s="302"/>
      <c r="F4054" s="52"/>
      <c r="G4054" s="52"/>
      <c r="H4054" s="52"/>
      <c r="I4054" s="52"/>
      <c r="J4054" s="52"/>
      <c r="K4054" s="52"/>
      <c r="L4054" s="52"/>
      <c r="M4054" s="52"/>
      <c r="N4054" s="52"/>
      <c r="O4054" s="316"/>
    </row>
    <row r="4055" spans="1:15" ht="21">
      <c r="A4055" s="167" t="s">
        <v>562</v>
      </c>
      <c r="B4055" s="167"/>
      <c r="C4055" s="167"/>
      <c r="D4055" s="167"/>
      <c r="E4055" s="310"/>
      <c r="F4055" s="167"/>
      <c r="G4055" s="167"/>
      <c r="H4055" s="310"/>
      <c r="I4055" s="167"/>
      <c r="J4055" s="167"/>
      <c r="K4055" s="310"/>
      <c r="L4055" s="310"/>
      <c r="M4055" s="310"/>
      <c r="N4055" s="310"/>
      <c r="O4055" s="157"/>
    </row>
    <row r="4056" spans="1:15" ht="12.75">
      <c r="A4056" s="52" t="s">
        <v>563</v>
      </c>
      <c r="B4056" s="167" t="s">
        <v>333</v>
      </c>
      <c r="C4056" s="297"/>
      <c r="D4056" s="297"/>
      <c r="E4056" s="292">
        <f aca="true" t="shared" si="549" ref="E4056:E4061">(C4056*D4056)/1000</f>
        <v>0</v>
      </c>
      <c r="F4056" s="297">
        <v>20</v>
      </c>
      <c r="G4056" s="297">
        <v>80</v>
      </c>
      <c r="H4056" s="292">
        <f aca="true" t="shared" si="550" ref="H4056:H4061">(F4056*G4056)/1000</f>
        <v>1.6</v>
      </c>
      <c r="I4056" s="297"/>
      <c r="J4056" s="297"/>
      <c r="K4056" s="292">
        <f aca="true" t="shared" si="551" ref="K4056:K4061">(I4056*J4056)/1000</f>
        <v>0</v>
      </c>
      <c r="L4056" s="298"/>
      <c r="M4056" s="298"/>
      <c r="N4056" s="292">
        <f aca="true" t="shared" si="552" ref="N4056:N4061">(L4056*M4056)/1000</f>
        <v>0</v>
      </c>
      <c r="O4056" s="308">
        <f aca="true" t="shared" si="553" ref="O4056:O4062">E4056+H4056+K4056+N4056</f>
        <v>1.6</v>
      </c>
    </row>
    <row r="4057" spans="1:15" ht="12.75">
      <c r="A4057" s="52" t="s">
        <v>565</v>
      </c>
      <c r="B4057" s="167" t="s">
        <v>333</v>
      </c>
      <c r="C4057" s="297"/>
      <c r="D4057" s="297"/>
      <c r="E4057" s="292">
        <f t="shared" si="549"/>
        <v>0</v>
      </c>
      <c r="F4057" s="297">
        <v>5</v>
      </c>
      <c r="G4057" s="297">
        <v>100</v>
      </c>
      <c r="H4057" s="292">
        <f t="shared" si="550"/>
        <v>0.5</v>
      </c>
      <c r="I4057" s="297"/>
      <c r="J4057" s="297"/>
      <c r="K4057" s="292">
        <f t="shared" si="551"/>
        <v>0</v>
      </c>
      <c r="L4057" s="298"/>
      <c r="M4057" s="298"/>
      <c r="N4057" s="292">
        <f t="shared" si="552"/>
        <v>0</v>
      </c>
      <c r="O4057" s="308">
        <f t="shared" si="553"/>
        <v>0.5</v>
      </c>
    </row>
    <row r="4058" spans="1:15" ht="12.75">
      <c r="A4058" s="52" t="s">
        <v>566</v>
      </c>
      <c r="B4058" s="167" t="s">
        <v>365</v>
      </c>
      <c r="C4058" s="297"/>
      <c r="D4058" s="297"/>
      <c r="E4058" s="292">
        <f t="shared" si="549"/>
        <v>0</v>
      </c>
      <c r="F4058" s="297"/>
      <c r="G4058" s="297"/>
      <c r="H4058" s="292">
        <f t="shared" si="550"/>
        <v>0</v>
      </c>
      <c r="I4058" s="297"/>
      <c r="J4058" s="297"/>
      <c r="K4058" s="292">
        <f t="shared" si="551"/>
        <v>0</v>
      </c>
      <c r="L4058" s="298"/>
      <c r="M4058" s="298"/>
      <c r="N4058" s="292">
        <f t="shared" si="552"/>
        <v>0</v>
      </c>
      <c r="O4058" s="308">
        <f t="shared" si="553"/>
        <v>0</v>
      </c>
    </row>
    <row r="4059" spans="1:15" ht="12.75">
      <c r="A4059" s="52" t="s">
        <v>567</v>
      </c>
      <c r="B4059" s="167" t="s">
        <v>333</v>
      </c>
      <c r="C4059" s="297"/>
      <c r="D4059" s="297"/>
      <c r="E4059" s="292">
        <f t="shared" si="549"/>
        <v>0</v>
      </c>
      <c r="F4059" s="297">
        <v>100</v>
      </c>
      <c r="G4059" s="297">
        <v>5</v>
      </c>
      <c r="H4059" s="292">
        <f t="shared" si="550"/>
        <v>0.5</v>
      </c>
      <c r="I4059" s="297"/>
      <c r="J4059" s="297"/>
      <c r="K4059" s="292">
        <f t="shared" si="551"/>
        <v>0</v>
      </c>
      <c r="L4059" s="298"/>
      <c r="M4059" s="298"/>
      <c r="N4059" s="292">
        <f t="shared" si="552"/>
        <v>0</v>
      </c>
      <c r="O4059" s="308">
        <f t="shared" si="553"/>
        <v>0.5</v>
      </c>
    </row>
    <row r="4060" spans="1:15" ht="22.5">
      <c r="A4060" s="52" t="s">
        <v>194</v>
      </c>
      <c r="B4060" s="167" t="s">
        <v>193</v>
      </c>
      <c r="C4060" s="297"/>
      <c r="D4060" s="297"/>
      <c r="E4060" s="292">
        <f t="shared" si="549"/>
        <v>0</v>
      </c>
      <c r="F4060" s="297">
        <v>15</v>
      </c>
      <c r="G4060" s="297">
        <v>500</v>
      </c>
      <c r="H4060" s="292">
        <f t="shared" si="550"/>
        <v>7.5</v>
      </c>
      <c r="I4060" s="297"/>
      <c r="J4060" s="297"/>
      <c r="K4060" s="292">
        <f t="shared" si="551"/>
        <v>0</v>
      </c>
      <c r="L4060" s="298"/>
      <c r="M4060" s="298"/>
      <c r="N4060" s="292">
        <f t="shared" si="552"/>
        <v>0</v>
      </c>
      <c r="O4060" s="308">
        <f t="shared" si="553"/>
        <v>7.5</v>
      </c>
    </row>
    <row r="4061" spans="1:15" ht="12.75">
      <c r="A4061" s="52" t="s">
        <v>192</v>
      </c>
      <c r="B4061" s="167" t="s">
        <v>193</v>
      </c>
      <c r="C4061" s="297"/>
      <c r="D4061" s="297"/>
      <c r="E4061" s="292">
        <f t="shared" si="549"/>
        <v>0</v>
      </c>
      <c r="F4061" s="297">
        <v>120</v>
      </c>
      <c r="G4061" s="297">
        <v>450</v>
      </c>
      <c r="H4061" s="292">
        <f t="shared" si="550"/>
        <v>54</v>
      </c>
      <c r="I4061" s="297"/>
      <c r="J4061" s="297"/>
      <c r="K4061" s="292">
        <f t="shared" si="551"/>
        <v>0</v>
      </c>
      <c r="L4061" s="298"/>
      <c r="M4061" s="298"/>
      <c r="N4061" s="292">
        <f t="shared" si="552"/>
        <v>0</v>
      </c>
      <c r="O4061" s="308">
        <f t="shared" si="553"/>
        <v>54</v>
      </c>
    </row>
    <row r="4062" spans="1:15" ht="33.75">
      <c r="A4062" s="143" t="s">
        <v>569</v>
      </c>
      <c r="B4062" s="167" t="s">
        <v>561</v>
      </c>
      <c r="C4062" s="167"/>
      <c r="D4062" s="167"/>
      <c r="E4062" s="312">
        <v>2</v>
      </c>
      <c r="F4062" s="313"/>
      <c r="G4062" s="313"/>
      <c r="H4062" s="312">
        <v>10</v>
      </c>
      <c r="I4062" s="313"/>
      <c r="J4062" s="313"/>
      <c r="K4062" s="312">
        <v>5</v>
      </c>
      <c r="L4062" s="312"/>
      <c r="M4062" s="312"/>
      <c r="N4062" s="312">
        <v>2</v>
      </c>
      <c r="O4062" s="308">
        <f t="shared" si="553"/>
        <v>19</v>
      </c>
    </row>
    <row r="4063" spans="1:15" ht="32.25">
      <c r="A4063" s="314" t="s">
        <v>78</v>
      </c>
      <c r="B4063" s="309" t="s">
        <v>1</v>
      </c>
      <c r="C4063" s="309"/>
      <c r="D4063" s="309"/>
      <c r="E4063" s="315">
        <f>SUM(E4056:E4062)</f>
        <v>2</v>
      </c>
      <c r="F4063" s="315"/>
      <c r="G4063" s="315"/>
      <c r="H4063" s="315">
        <f>SUM(H4056:H4062)</f>
        <v>74.1</v>
      </c>
      <c r="I4063" s="315"/>
      <c r="J4063" s="315"/>
      <c r="K4063" s="315">
        <f>SUM(K4056:K4062)</f>
        <v>5</v>
      </c>
      <c r="L4063" s="315"/>
      <c r="M4063" s="315"/>
      <c r="N4063" s="315">
        <f>SUM(N4056:N4062)</f>
        <v>2</v>
      </c>
      <c r="O4063" s="315">
        <f>SUM(O4056:O4062)</f>
        <v>83.1</v>
      </c>
    </row>
    <row r="4064" spans="1:15" ht="21">
      <c r="A4064" s="1" t="s">
        <v>79</v>
      </c>
      <c r="B4064" s="167"/>
      <c r="C4064" s="158"/>
      <c r="D4064" s="158"/>
      <c r="E4064" s="158"/>
      <c r="F4064" s="158"/>
      <c r="G4064" s="158"/>
      <c r="H4064" s="158"/>
      <c r="I4064" s="158"/>
      <c r="J4064" s="158"/>
      <c r="K4064" s="158"/>
      <c r="L4064" s="158"/>
      <c r="M4064" s="158"/>
      <c r="N4064" s="158"/>
      <c r="O4064" s="157"/>
    </row>
    <row r="4065" spans="1:15" ht="12.75">
      <c r="A4065" s="1"/>
      <c r="B4065" s="167"/>
      <c r="C4065" s="158"/>
      <c r="D4065" s="158"/>
      <c r="E4065" s="158"/>
      <c r="F4065" s="158"/>
      <c r="G4065" s="158"/>
      <c r="H4065" s="158"/>
      <c r="I4065" s="158"/>
      <c r="J4065" s="158"/>
      <c r="K4065" s="158"/>
      <c r="L4065" s="158"/>
      <c r="M4065" s="158"/>
      <c r="N4065" s="158"/>
      <c r="O4065" s="157"/>
    </row>
    <row r="4066" spans="1:15" ht="12.75">
      <c r="A4066" s="143"/>
      <c r="B4066" s="167" t="s">
        <v>561</v>
      </c>
      <c r="C4066" s="158"/>
      <c r="D4066" s="158"/>
      <c r="E4066" s="316"/>
      <c r="F4066" s="158"/>
      <c r="G4066" s="158"/>
      <c r="H4066" s="316"/>
      <c r="I4066" s="316"/>
      <c r="J4066" s="316"/>
      <c r="K4066" s="316"/>
      <c r="L4066" s="158"/>
      <c r="M4066" s="158"/>
      <c r="N4066" s="316"/>
      <c r="O4066" s="308">
        <f>E4066+H4066+K4066+N4066</f>
        <v>0</v>
      </c>
    </row>
    <row r="4067" spans="1:15" ht="31.5">
      <c r="A4067" s="1" t="s">
        <v>176</v>
      </c>
      <c r="B4067" s="317" t="s">
        <v>1</v>
      </c>
      <c r="C4067" s="158"/>
      <c r="D4067" s="158"/>
      <c r="E4067" s="286">
        <f>SUM(E4066:E4066)</f>
        <v>0</v>
      </c>
      <c r="F4067" s="104"/>
      <c r="G4067" s="104"/>
      <c r="H4067" s="286">
        <f>SUM(H4066:H4066)</f>
        <v>0</v>
      </c>
      <c r="I4067" s="104"/>
      <c r="J4067" s="104"/>
      <c r="K4067" s="286">
        <f>SUM(K4066:K4066)</f>
        <v>0</v>
      </c>
      <c r="L4067" s="318"/>
      <c r="M4067" s="318"/>
      <c r="N4067" s="286">
        <f>SUM(N4066:N4066)</f>
        <v>0</v>
      </c>
      <c r="O4067" s="315">
        <f>SUM(O4066:O4066)</f>
        <v>0</v>
      </c>
    </row>
    <row r="4068" spans="1:15" ht="12.75">
      <c r="A4068" s="352" t="s">
        <v>80</v>
      </c>
      <c r="B4068" s="363"/>
      <c r="C4068" s="363"/>
      <c r="D4068" s="363"/>
      <c r="E4068" s="364"/>
      <c r="F4068" s="158"/>
      <c r="G4068" s="158"/>
      <c r="H4068" s="158"/>
      <c r="I4068" s="158"/>
      <c r="J4068" s="158"/>
      <c r="K4068" s="158"/>
      <c r="L4068" s="158"/>
      <c r="M4068" s="158"/>
      <c r="N4068" s="158"/>
      <c r="O4068" s="158"/>
    </row>
    <row r="4069" spans="1:15" ht="12.75">
      <c r="A4069" s="319" t="s">
        <v>2</v>
      </c>
      <c r="B4069" s="280" t="s">
        <v>572</v>
      </c>
      <c r="C4069" s="306">
        <v>1</v>
      </c>
      <c r="D4069" s="104">
        <v>100</v>
      </c>
      <c r="E4069" s="292">
        <f aca="true" t="shared" si="554" ref="E4069:E4074">(C4069*D4069)/1000</f>
        <v>0.1</v>
      </c>
      <c r="F4069" s="306">
        <v>1</v>
      </c>
      <c r="G4069" s="104">
        <v>100</v>
      </c>
      <c r="H4069" s="292">
        <f aca="true" t="shared" si="555" ref="H4069:H4074">(F4069*G4069)/1000</f>
        <v>0.1</v>
      </c>
      <c r="I4069" s="306">
        <v>1</v>
      </c>
      <c r="J4069" s="104">
        <v>100</v>
      </c>
      <c r="K4069" s="292">
        <f aca="true" t="shared" si="556" ref="K4069:K4074">(I4069*J4069)/1000</f>
        <v>0.1</v>
      </c>
      <c r="L4069" s="306">
        <v>1</v>
      </c>
      <c r="M4069" s="104">
        <v>100</v>
      </c>
      <c r="N4069" s="292">
        <f aca="true" t="shared" si="557" ref="N4069:N4074">(L4069*M4069)/1000</f>
        <v>0.1</v>
      </c>
      <c r="O4069" s="308">
        <f aca="true" t="shared" si="558" ref="O4069:O4102">E4069+H4069+K4069+N4069</f>
        <v>0.4</v>
      </c>
    </row>
    <row r="4070" spans="1:15" ht="12.75">
      <c r="A4070" s="319" t="s">
        <v>573</v>
      </c>
      <c r="B4070" s="280" t="s">
        <v>9</v>
      </c>
      <c r="C4070" s="306">
        <v>1</v>
      </c>
      <c r="D4070" s="104">
        <v>100</v>
      </c>
      <c r="E4070" s="292">
        <f t="shared" si="554"/>
        <v>0.1</v>
      </c>
      <c r="F4070" s="306"/>
      <c r="G4070" s="104"/>
      <c r="H4070" s="292">
        <f t="shared" si="555"/>
        <v>0</v>
      </c>
      <c r="I4070" s="306">
        <v>1</v>
      </c>
      <c r="J4070" s="104">
        <v>100</v>
      </c>
      <c r="K4070" s="292">
        <f t="shared" si="556"/>
        <v>0.1</v>
      </c>
      <c r="L4070" s="306">
        <v>1</v>
      </c>
      <c r="M4070" s="104">
        <v>100</v>
      </c>
      <c r="N4070" s="292">
        <f t="shared" si="557"/>
        <v>0.1</v>
      </c>
      <c r="O4070" s="308">
        <f t="shared" si="558"/>
        <v>0.30000000000000004</v>
      </c>
    </row>
    <row r="4071" spans="1:15" ht="12.75">
      <c r="A4071" s="319" t="s">
        <v>6</v>
      </c>
      <c r="B4071" s="280" t="s">
        <v>9</v>
      </c>
      <c r="C4071" s="306">
        <v>10</v>
      </c>
      <c r="D4071" s="104">
        <v>33</v>
      </c>
      <c r="E4071" s="292">
        <f t="shared" si="554"/>
        <v>0.33</v>
      </c>
      <c r="F4071" s="306">
        <v>10</v>
      </c>
      <c r="G4071" s="104">
        <v>33</v>
      </c>
      <c r="H4071" s="292">
        <f t="shared" si="555"/>
        <v>0.33</v>
      </c>
      <c r="I4071" s="306">
        <v>20</v>
      </c>
      <c r="J4071" s="104">
        <v>33</v>
      </c>
      <c r="K4071" s="292">
        <f t="shared" si="556"/>
        <v>0.66</v>
      </c>
      <c r="L4071" s="306">
        <v>10</v>
      </c>
      <c r="M4071" s="104">
        <v>33</v>
      </c>
      <c r="N4071" s="292">
        <f t="shared" si="557"/>
        <v>0.33</v>
      </c>
      <c r="O4071" s="308">
        <f t="shared" si="558"/>
        <v>1.6500000000000001</v>
      </c>
    </row>
    <row r="4072" spans="1:15" ht="12.75">
      <c r="A4072" s="319" t="s">
        <v>574</v>
      </c>
      <c r="B4072" s="280" t="s">
        <v>572</v>
      </c>
      <c r="C4072" s="306">
        <v>2</v>
      </c>
      <c r="D4072" s="104">
        <v>10</v>
      </c>
      <c r="E4072" s="292">
        <f t="shared" si="554"/>
        <v>0.02</v>
      </c>
      <c r="F4072" s="306">
        <v>2</v>
      </c>
      <c r="G4072" s="104">
        <v>10</v>
      </c>
      <c r="H4072" s="292">
        <f t="shared" si="555"/>
        <v>0.02</v>
      </c>
      <c r="I4072" s="306">
        <v>2</v>
      </c>
      <c r="J4072" s="104">
        <v>10</v>
      </c>
      <c r="K4072" s="292">
        <f t="shared" si="556"/>
        <v>0.02</v>
      </c>
      <c r="L4072" s="306">
        <v>2</v>
      </c>
      <c r="M4072" s="104">
        <v>10</v>
      </c>
      <c r="N4072" s="292">
        <f t="shared" si="557"/>
        <v>0.02</v>
      </c>
      <c r="O4072" s="308">
        <f t="shared" si="558"/>
        <v>0.08</v>
      </c>
    </row>
    <row r="4073" spans="1:15" ht="12.75">
      <c r="A4073" s="319" t="s">
        <v>576</v>
      </c>
      <c r="B4073" s="280" t="s">
        <v>577</v>
      </c>
      <c r="C4073" s="306">
        <v>5</v>
      </c>
      <c r="D4073" s="104">
        <v>8</v>
      </c>
      <c r="E4073" s="292">
        <f t="shared" si="554"/>
        <v>0.04</v>
      </c>
      <c r="F4073" s="306">
        <v>5</v>
      </c>
      <c r="G4073" s="104">
        <v>8</v>
      </c>
      <c r="H4073" s="292">
        <f t="shared" si="555"/>
        <v>0.04</v>
      </c>
      <c r="I4073" s="306">
        <v>5</v>
      </c>
      <c r="J4073" s="104">
        <v>8</v>
      </c>
      <c r="K4073" s="292">
        <f t="shared" si="556"/>
        <v>0.04</v>
      </c>
      <c r="L4073" s="306">
        <v>5</v>
      </c>
      <c r="M4073" s="104">
        <v>8</v>
      </c>
      <c r="N4073" s="292">
        <f t="shared" si="557"/>
        <v>0.04</v>
      </c>
      <c r="O4073" s="308">
        <f t="shared" si="558"/>
        <v>0.16</v>
      </c>
    </row>
    <row r="4074" spans="1:15" ht="22.5">
      <c r="A4074" s="319" t="s">
        <v>623</v>
      </c>
      <c r="B4074" s="280" t="s">
        <v>572</v>
      </c>
      <c r="C4074" s="306">
        <v>2</v>
      </c>
      <c r="D4074" s="104">
        <v>50</v>
      </c>
      <c r="E4074" s="292">
        <f t="shared" si="554"/>
        <v>0.1</v>
      </c>
      <c r="F4074" s="306">
        <v>2</v>
      </c>
      <c r="G4074" s="104">
        <v>50</v>
      </c>
      <c r="H4074" s="292">
        <f t="shared" si="555"/>
        <v>0.1</v>
      </c>
      <c r="I4074" s="306">
        <v>2</v>
      </c>
      <c r="J4074" s="104">
        <v>50</v>
      </c>
      <c r="K4074" s="292">
        <f t="shared" si="556"/>
        <v>0.1</v>
      </c>
      <c r="L4074" s="306">
        <v>2</v>
      </c>
      <c r="M4074" s="104">
        <v>50</v>
      </c>
      <c r="N4074" s="292">
        <f t="shared" si="557"/>
        <v>0.1</v>
      </c>
      <c r="O4074" s="308">
        <f t="shared" si="558"/>
        <v>0.4</v>
      </c>
    </row>
    <row r="4075" spans="1:15" ht="33.75">
      <c r="A4075" s="52" t="s">
        <v>580</v>
      </c>
      <c r="B4075" s="167" t="s">
        <v>581</v>
      </c>
      <c r="C4075" s="52"/>
      <c r="D4075" s="52"/>
      <c r="E4075" s="312">
        <v>1.5</v>
      </c>
      <c r="F4075" s="313"/>
      <c r="G4075" s="313"/>
      <c r="H4075" s="312">
        <v>1.5</v>
      </c>
      <c r="I4075" s="313"/>
      <c r="J4075" s="313"/>
      <c r="K4075" s="312">
        <v>1.5</v>
      </c>
      <c r="L4075" s="313"/>
      <c r="M4075" s="313"/>
      <c r="N4075" s="312">
        <v>1</v>
      </c>
      <c r="O4075" s="308">
        <f t="shared" si="558"/>
        <v>5.5</v>
      </c>
    </row>
    <row r="4076" spans="1:15" ht="31.5">
      <c r="A4076" s="1" t="s">
        <v>0</v>
      </c>
      <c r="B4076" s="167" t="s">
        <v>1</v>
      </c>
      <c r="C4076" s="157"/>
      <c r="D4076" s="157"/>
      <c r="E4076" s="286">
        <f>SUM(E4069:E4075)</f>
        <v>2.19</v>
      </c>
      <c r="F4076" s="157"/>
      <c r="G4076" s="157"/>
      <c r="H4076" s="286">
        <f>SUM(H4069:H4075)</f>
        <v>2.09</v>
      </c>
      <c r="I4076" s="157"/>
      <c r="J4076" s="157"/>
      <c r="K4076" s="286">
        <f>SUM(K4069:K4075)</f>
        <v>2.5200000000000005</v>
      </c>
      <c r="L4076" s="311"/>
      <c r="M4076" s="311"/>
      <c r="N4076" s="286">
        <f>SUM(N4069:N4075)</f>
        <v>1.69</v>
      </c>
      <c r="O4076" s="308">
        <f t="shared" si="558"/>
        <v>8.49</v>
      </c>
    </row>
    <row r="4077" spans="1:15" ht="21">
      <c r="A4077" s="1" t="s">
        <v>7</v>
      </c>
      <c r="B4077" s="6"/>
      <c r="C4077" s="154"/>
      <c r="D4077" s="154"/>
      <c r="E4077" s="154"/>
      <c r="F4077" s="154"/>
      <c r="G4077" s="154"/>
      <c r="H4077" s="154"/>
      <c r="I4077" s="154"/>
      <c r="J4077" s="154"/>
      <c r="K4077" s="154"/>
      <c r="L4077" s="154"/>
      <c r="M4077" s="154"/>
      <c r="N4077" s="154"/>
      <c r="O4077" s="308">
        <f t="shared" si="558"/>
        <v>0</v>
      </c>
    </row>
    <row r="4078" spans="1:15" ht="12.75">
      <c r="A4078" s="16" t="s">
        <v>8</v>
      </c>
      <c r="B4078" s="280" t="s">
        <v>9</v>
      </c>
      <c r="C4078" s="320">
        <v>5</v>
      </c>
      <c r="D4078" s="320">
        <v>60</v>
      </c>
      <c r="E4078" s="292">
        <f aca="true" t="shared" si="559" ref="E4078:E4101">(C4078*D4078)/1000</f>
        <v>0.3</v>
      </c>
      <c r="F4078" s="320">
        <v>5</v>
      </c>
      <c r="G4078" s="320">
        <v>60</v>
      </c>
      <c r="H4078" s="292">
        <f aca="true" t="shared" si="560" ref="H4078:H4101">(F4078*G4078)/1000</f>
        <v>0.3</v>
      </c>
      <c r="I4078" s="320">
        <v>5</v>
      </c>
      <c r="J4078" s="320">
        <v>60</v>
      </c>
      <c r="K4078" s="292">
        <f aca="true" t="shared" si="561" ref="K4078:K4101">(I4078*J4078)/1000</f>
        <v>0.3</v>
      </c>
      <c r="L4078" s="320">
        <v>5</v>
      </c>
      <c r="M4078" s="320">
        <v>60</v>
      </c>
      <c r="N4078" s="292">
        <f aca="true" t="shared" si="562" ref="N4078:N4101">(L4078*M4078)/1000</f>
        <v>0.3</v>
      </c>
      <c r="O4078" s="308">
        <f t="shared" si="558"/>
        <v>1.2</v>
      </c>
    </row>
    <row r="4079" spans="1:15" ht="12.75">
      <c r="A4079" s="321" t="s">
        <v>10</v>
      </c>
      <c r="B4079" s="280" t="s">
        <v>9</v>
      </c>
      <c r="C4079" s="320">
        <v>3</v>
      </c>
      <c r="D4079" s="320">
        <v>15</v>
      </c>
      <c r="E4079" s="292">
        <f t="shared" si="559"/>
        <v>0.045</v>
      </c>
      <c r="F4079" s="320">
        <v>3</v>
      </c>
      <c r="G4079" s="320">
        <v>15</v>
      </c>
      <c r="H4079" s="292">
        <f t="shared" si="560"/>
        <v>0.045</v>
      </c>
      <c r="I4079" s="320">
        <v>3</v>
      </c>
      <c r="J4079" s="320">
        <v>15</v>
      </c>
      <c r="K4079" s="292">
        <f t="shared" si="561"/>
        <v>0.045</v>
      </c>
      <c r="L4079" s="320">
        <v>3</v>
      </c>
      <c r="M4079" s="320">
        <v>15</v>
      </c>
      <c r="N4079" s="292">
        <f t="shared" si="562"/>
        <v>0.045</v>
      </c>
      <c r="O4079" s="308">
        <f t="shared" si="558"/>
        <v>0.18</v>
      </c>
    </row>
    <row r="4080" spans="1:15" ht="22.5">
      <c r="A4080" s="321" t="s">
        <v>11</v>
      </c>
      <c r="B4080" s="280" t="s">
        <v>9</v>
      </c>
      <c r="C4080" s="320">
        <v>5</v>
      </c>
      <c r="D4080" s="320">
        <v>22</v>
      </c>
      <c r="E4080" s="292">
        <f t="shared" si="559"/>
        <v>0.11</v>
      </c>
      <c r="F4080" s="320">
        <v>5</v>
      </c>
      <c r="G4080" s="320">
        <v>22</v>
      </c>
      <c r="H4080" s="292">
        <f t="shared" si="560"/>
        <v>0.11</v>
      </c>
      <c r="I4080" s="320">
        <v>5</v>
      </c>
      <c r="J4080" s="320">
        <v>22</v>
      </c>
      <c r="K4080" s="292">
        <f t="shared" si="561"/>
        <v>0.11</v>
      </c>
      <c r="L4080" s="320">
        <v>5</v>
      </c>
      <c r="M4080" s="320">
        <v>22</v>
      </c>
      <c r="N4080" s="292">
        <f t="shared" si="562"/>
        <v>0.11</v>
      </c>
      <c r="O4080" s="308">
        <f t="shared" si="558"/>
        <v>0.44</v>
      </c>
    </row>
    <row r="4081" spans="1:15" ht="22.5">
      <c r="A4081" s="15" t="s">
        <v>582</v>
      </c>
      <c r="B4081" s="280" t="s">
        <v>9</v>
      </c>
      <c r="C4081" s="320">
        <v>1</v>
      </c>
      <c r="D4081" s="320">
        <v>750</v>
      </c>
      <c r="E4081" s="292">
        <f t="shared" si="559"/>
        <v>0.75</v>
      </c>
      <c r="F4081" s="320"/>
      <c r="G4081" s="320"/>
      <c r="H4081" s="292">
        <f t="shared" si="560"/>
        <v>0</v>
      </c>
      <c r="I4081" s="320"/>
      <c r="J4081" s="320"/>
      <c r="K4081" s="292">
        <f t="shared" si="561"/>
        <v>0</v>
      </c>
      <c r="L4081" s="320">
        <v>1</v>
      </c>
      <c r="M4081" s="320">
        <v>750</v>
      </c>
      <c r="N4081" s="292">
        <f t="shared" si="562"/>
        <v>0.75</v>
      </c>
      <c r="O4081" s="308">
        <f t="shared" si="558"/>
        <v>1.5</v>
      </c>
    </row>
    <row r="4082" spans="1:15" ht="22.5">
      <c r="A4082" s="15" t="s">
        <v>583</v>
      </c>
      <c r="B4082" s="280" t="s">
        <v>9</v>
      </c>
      <c r="C4082" s="320">
        <v>10</v>
      </c>
      <c r="D4082" s="320">
        <v>65</v>
      </c>
      <c r="E4082" s="292">
        <f t="shared" si="559"/>
        <v>0.65</v>
      </c>
      <c r="F4082" s="320">
        <v>10</v>
      </c>
      <c r="G4082" s="320">
        <v>65</v>
      </c>
      <c r="H4082" s="292">
        <f t="shared" si="560"/>
        <v>0.65</v>
      </c>
      <c r="I4082" s="320">
        <v>10</v>
      </c>
      <c r="J4082" s="320">
        <v>65</v>
      </c>
      <c r="K4082" s="292">
        <f t="shared" si="561"/>
        <v>0.65</v>
      </c>
      <c r="L4082" s="320">
        <v>10</v>
      </c>
      <c r="M4082" s="320">
        <v>65</v>
      </c>
      <c r="N4082" s="292">
        <f t="shared" si="562"/>
        <v>0.65</v>
      </c>
      <c r="O4082" s="308">
        <f t="shared" si="558"/>
        <v>2.6</v>
      </c>
    </row>
    <row r="4083" spans="1:15" ht="22.5">
      <c r="A4083" s="15" t="s">
        <v>587</v>
      </c>
      <c r="B4083" s="280" t="s">
        <v>9</v>
      </c>
      <c r="C4083" s="320">
        <v>3</v>
      </c>
      <c r="D4083" s="320">
        <v>55</v>
      </c>
      <c r="E4083" s="292">
        <f t="shared" si="559"/>
        <v>0.165</v>
      </c>
      <c r="F4083" s="320">
        <v>3</v>
      </c>
      <c r="G4083" s="320">
        <v>55</v>
      </c>
      <c r="H4083" s="292">
        <f t="shared" si="560"/>
        <v>0.165</v>
      </c>
      <c r="I4083" s="320">
        <v>3</v>
      </c>
      <c r="J4083" s="320">
        <v>55</v>
      </c>
      <c r="K4083" s="292">
        <f t="shared" si="561"/>
        <v>0.165</v>
      </c>
      <c r="L4083" s="320">
        <v>3</v>
      </c>
      <c r="M4083" s="320">
        <v>55</v>
      </c>
      <c r="N4083" s="292">
        <f t="shared" si="562"/>
        <v>0.165</v>
      </c>
      <c r="O4083" s="308">
        <f t="shared" si="558"/>
        <v>0.66</v>
      </c>
    </row>
    <row r="4084" spans="1:15" ht="12.75">
      <c r="A4084" s="15" t="s">
        <v>588</v>
      </c>
      <c r="B4084" s="280" t="s">
        <v>9</v>
      </c>
      <c r="C4084" s="320">
        <v>2</v>
      </c>
      <c r="D4084" s="320">
        <v>15</v>
      </c>
      <c r="E4084" s="292">
        <f t="shared" si="559"/>
        <v>0.03</v>
      </c>
      <c r="F4084" s="320">
        <v>2</v>
      </c>
      <c r="G4084" s="320">
        <v>15</v>
      </c>
      <c r="H4084" s="292">
        <f t="shared" si="560"/>
        <v>0.03</v>
      </c>
      <c r="I4084" s="320">
        <v>2</v>
      </c>
      <c r="J4084" s="320">
        <v>15</v>
      </c>
      <c r="K4084" s="292">
        <f t="shared" si="561"/>
        <v>0.03</v>
      </c>
      <c r="L4084" s="320">
        <v>2</v>
      </c>
      <c r="M4084" s="320">
        <v>15</v>
      </c>
      <c r="N4084" s="292">
        <f t="shared" si="562"/>
        <v>0.03</v>
      </c>
      <c r="O4084" s="308">
        <f t="shared" si="558"/>
        <v>0.12</v>
      </c>
    </row>
    <row r="4085" spans="1:15" ht="22.5">
      <c r="A4085" s="15" t="s">
        <v>589</v>
      </c>
      <c r="B4085" s="280" t="s">
        <v>9</v>
      </c>
      <c r="C4085" s="320">
        <v>3</v>
      </c>
      <c r="D4085" s="320">
        <v>20</v>
      </c>
      <c r="E4085" s="292">
        <f t="shared" si="559"/>
        <v>0.06</v>
      </c>
      <c r="F4085" s="320">
        <v>3</v>
      </c>
      <c r="G4085" s="320">
        <v>20</v>
      </c>
      <c r="H4085" s="292">
        <f t="shared" si="560"/>
        <v>0.06</v>
      </c>
      <c r="I4085" s="320">
        <v>3</v>
      </c>
      <c r="J4085" s="320">
        <v>20</v>
      </c>
      <c r="K4085" s="292">
        <f t="shared" si="561"/>
        <v>0.06</v>
      </c>
      <c r="L4085" s="320">
        <v>3</v>
      </c>
      <c r="M4085" s="320">
        <v>20</v>
      </c>
      <c r="N4085" s="292">
        <f t="shared" si="562"/>
        <v>0.06</v>
      </c>
      <c r="O4085" s="308">
        <f t="shared" si="558"/>
        <v>0.24</v>
      </c>
    </row>
    <row r="4086" spans="1:15" ht="12.75">
      <c r="A4086" s="16" t="s">
        <v>16</v>
      </c>
      <c r="B4086" s="280" t="s">
        <v>9</v>
      </c>
      <c r="C4086" s="320">
        <v>2</v>
      </c>
      <c r="D4086" s="320">
        <v>85</v>
      </c>
      <c r="E4086" s="292">
        <f t="shared" si="559"/>
        <v>0.17</v>
      </c>
      <c r="F4086" s="320">
        <v>2</v>
      </c>
      <c r="G4086" s="320">
        <v>85</v>
      </c>
      <c r="H4086" s="292">
        <f t="shared" si="560"/>
        <v>0.17</v>
      </c>
      <c r="I4086" s="320">
        <v>1</v>
      </c>
      <c r="J4086" s="320">
        <v>85</v>
      </c>
      <c r="K4086" s="292">
        <f t="shared" si="561"/>
        <v>0.085</v>
      </c>
      <c r="L4086" s="320">
        <v>2</v>
      </c>
      <c r="M4086" s="320">
        <v>85</v>
      </c>
      <c r="N4086" s="292">
        <f t="shared" si="562"/>
        <v>0.17</v>
      </c>
      <c r="O4086" s="308">
        <f t="shared" si="558"/>
        <v>0.5950000000000001</v>
      </c>
    </row>
    <row r="4087" spans="1:15" ht="12.75">
      <c r="A4087" s="16" t="s">
        <v>18</v>
      </c>
      <c r="B4087" s="280" t="s">
        <v>9</v>
      </c>
      <c r="C4087" s="320">
        <v>20</v>
      </c>
      <c r="D4087" s="320">
        <v>12</v>
      </c>
      <c r="E4087" s="292">
        <f t="shared" si="559"/>
        <v>0.24</v>
      </c>
      <c r="F4087" s="320">
        <v>30</v>
      </c>
      <c r="G4087" s="320">
        <v>12</v>
      </c>
      <c r="H4087" s="292">
        <f t="shared" si="560"/>
        <v>0.36</v>
      </c>
      <c r="I4087" s="320">
        <v>30</v>
      </c>
      <c r="J4087" s="320">
        <v>12</v>
      </c>
      <c r="K4087" s="292">
        <f t="shared" si="561"/>
        <v>0.36</v>
      </c>
      <c r="L4087" s="320">
        <v>30</v>
      </c>
      <c r="M4087" s="320">
        <v>12</v>
      </c>
      <c r="N4087" s="292">
        <f t="shared" si="562"/>
        <v>0.36</v>
      </c>
      <c r="O4087" s="308">
        <f t="shared" si="558"/>
        <v>1.3199999999999998</v>
      </c>
    </row>
    <row r="4088" spans="1:15" ht="12.75">
      <c r="A4088" s="16" t="s">
        <v>631</v>
      </c>
      <c r="B4088" s="280" t="s">
        <v>446</v>
      </c>
      <c r="C4088" s="320"/>
      <c r="D4088" s="320"/>
      <c r="E4088" s="322">
        <f t="shared" si="559"/>
        <v>0</v>
      </c>
      <c r="F4088" s="320"/>
      <c r="G4088" s="320"/>
      <c r="H4088" s="292">
        <f t="shared" si="560"/>
        <v>0</v>
      </c>
      <c r="I4088" s="320">
        <v>5</v>
      </c>
      <c r="J4088" s="320">
        <v>600</v>
      </c>
      <c r="K4088" s="292">
        <f t="shared" si="561"/>
        <v>3</v>
      </c>
      <c r="L4088" s="325"/>
      <c r="M4088" s="325"/>
      <c r="N4088" s="324">
        <f t="shared" si="562"/>
        <v>0</v>
      </c>
      <c r="O4088" s="308">
        <f t="shared" si="558"/>
        <v>3</v>
      </c>
    </row>
    <row r="4089" spans="1:15" ht="12.75">
      <c r="A4089" s="16" t="s">
        <v>590</v>
      </c>
      <c r="B4089" s="280" t="s">
        <v>9</v>
      </c>
      <c r="C4089" s="320">
        <v>5</v>
      </c>
      <c r="D4089" s="320">
        <v>450</v>
      </c>
      <c r="E4089" s="322">
        <f t="shared" si="559"/>
        <v>2.25</v>
      </c>
      <c r="F4089" s="320"/>
      <c r="G4089" s="320"/>
      <c r="H4089" s="292">
        <f t="shared" si="560"/>
        <v>0</v>
      </c>
      <c r="I4089" s="320">
        <v>5</v>
      </c>
      <c r="J4089" s="320">
        <v>450</v>
      </c>
      <c r="K4089" s="324">
        <f t="shared" si="561"/>
        <v>2.25</v>
      </c>
      <c r="L4089" s="325"/>
      <c r="M4089" s="325"/>
      <c r="N4089" s="324">
        <f t="shared" si="562"/>
        <v>0</v>
      </c>
      <c r="O4089" s="308">
        <f t="shared" si="558"/>
        <v>4.5</v>
      </c>
    </row>
    <row r="4090" spans="1:15" ht="12.75">
      <c r="A4090" s="16" t="s">
        <v>591</v>
      </c>
      <c r="B4090" s="280" t="s">
        <v>9</v>
      </c>
      <c r="C4090" s="320">
        <v>5</v>
      </c>
      <c r="D4090" s="320">
        <v>55</v>
      </c>
      <c r="E4090" s="322">
        <f t="shared" si="559"/>
        <v>0.275</v>
      </c>
      <c r="F4090" s="320">
        <v>5</v>
      </c>
      <c r="G4090" s="320">
        <v>55</v>
      </c>
      <c r="H4090" s="292">
        <f t="shared" si="560"/>
        <v>0.275</v>
      </c>
      <c r="I4090" s="320">
        <v>5</v>
      </c>
      <c r="J4090" s="320">
        <v>55</v>
      </c>
      <c r="K4090" s="324">
        <f t="shared" si="561"/>
        <v>0.275</v>
      </c>
      <c r="L4090" s="325">
        <v>5</v>
      </c>
      <c r="M4090" s="325">
        <v>55</v>
      </c>
      <c r="N4090" s="324">
        <f t="shared" si="562"/>
        <v>0.275</v>
      </c>
      <c r="O4090" s="308">
        <f t="shared" si="558"/>
        <v>1.1</v>
      </c>
    </row>
    <row r="4091" spans="1:15" ht="12.75">
      <c r="A4091" s="52" t="s">
        <v>592</v>
      </c>
      <c r="B4091" s="167" t="s">
        <v>9</v>
      </c>
      <c r="C4091" s="320">
        <v>5</v>
      </c>
      <c r="D4091" s="320">
        <v>30</v>
      </c>
      <c r="E4091" s="322">
        <f t="shared" si="559"/>
        <v>0.15</v>
      </c>
      <c r="F4091" s="16">
        <v>5</v>
      </c>
      <c r="G4091" s="16">
        <v>30</v>
      </c>
      <c r="H4091" s="292">
        <f t="shared" si="560"/>
        <v>0.15</v>
      </c>
      <c r="I4091" s="16">
        <v>5</v>
      </c>
      <c r="J4091" s="16">
        <v>30</v>
      </c>
      <c r="K4091" s="324">
        <f t="shared" si="561"/>
        <v>0.15</v>
      </c>
      <c r="L4091" s="156">
        <v>5</v>
      </c>
      <c r="M4091" s="156">
        <v>30</v>
      </c>
      <c r="N4091" s="324">
        <f t="shared" si="562"/>
        <v>0.15</v>
      </c>
      <c r="O4091" s="308">
        <f t="shared" si="558"/>
        <v>0.6</v>
      </c>
    </row>
    <row r="4092" spans="1:15" ht="12.75">
      <c r="A4092" s="52" t="s">
        <v>593</v>
      </c>
      <c r="B4092" s="6" t="s">
        <v>9</v>
      </c>
      <c r="C4092" s="320">
        <v>10</v>
      </c>
      <c r="D4092" s="320">
        <v>25</v>
      </c>
      <c r="E4092" s="322">
        <f t="shared" si="559"/>
        <v>0.25</v>
      </c>
      <c r="F4092" s="16">
        <v>5</v>
      </c>
      <c r="G4092" s="16">
        <v>25</v>
      </c>
      <c r="H4092" s="292">
        <f t="shared" si="560"/>
        <v>0.125</v>
      </c>
      <c r="I4092" s="16">
        <v>5</v>
      </c>
      <c r="J4092" s="16">
        <v>25</v>
      </c>
      <c r="K4092" s="324">
        <f t="shared" si="561"/>
        <v>0.125</v>
      </c>
      <c r="L4092" s="156">
        <v>10</v>
      </c>
      <c r="M4092" s="156">
        <v>25</v>
      </c>
      <c r="N4092" s="324">
        <f t="shared" si="562"/>
        <v>0.25</v>
      </c>
      <c r="O4092" s="308">
        <f t="shared" si="558"/>
        <v>0.75</v>
      </c>
    </row>
    <row r="4093" spans="1:15" ht="12.75">
      <c r="A4093" s="52" t="s">
        <v>13</v>
      </c>
      <c r="B4093" s="6" t="s">
        <v>9</v>
      </c>
      <c r="C4093" s="297"/>
      <c r="D4093" s="297"/>
      <c r="E4093" s="313">
        <f t="shared" si="559"/>
        <v>0</v>
      </c>
      <c r="F4093" s="52">
        <v>4</v>
      </c>
      <c r="G4093" s="52">
        <v>120</v>
      </c>
      <c r="H4093" s="292">
        <f t="shared" si="560"/>
        <v>0.48</v>
      </c>
      <c r="I4093" s="52"/>
      <c r="J4093" s="52"/>
      <c r="K4093" s="324">
        <f t="shared" si="561"/>
        <v>0</v>
      </c>
      <c r="L4093" s="52"/>
      <c r="M4093" s="52"/>
      <c r="N4093" s="326">
        <f t="shared" si="562"/>
        <v>0</v>
      </c>
      <c r="O4093" s="308">
        <f t="shared" si="558"/>
        <v>0.48</v>
      </c>
    </row>
    <row r="4094" spans="1:15" ht="22.5">
      <c r="A4094" s="52" t="s">
        <v>594</v>
      </c>
      <c r="B4094" s="6" t="s">
        <v>9</v>
      </c>
      <c r="C4094" s="297">
        <v>10</v>
      </c>
      <c r="D4094" s="297">
        <v>5</v>
      </c>
      <c r="E4094" s="313">
        <f t="shared" si="559"/>
        <v>0.05</v>
      </c>
      <c r="F4094" s="52">
        <v>10</v>
      </c>
      <c r="G4094" s="52">
        <v>5</v>
      </c>
      <c r="H4094" s="292">
        <f t="shared" si="560"/>
        <v>0.05</v>
      </c>
      <c r="I4094" s="52">
        <v>10</v>
      </c>
      <c r="J4094" s="52">
        <v>5</v>
      </c>
      <c r="K4094" s="326">
        <f t="shared" si="561"/>
        <v>0.05</v>
      </c>
      <c r="L4094" s="52">
        <v>10</v>
      </c>
      <c r="M4094" s="52">
        <v>5</v>
      </c>
      <c r="N4094" s="326">
        <f t="shared" si="562"/>
        <v>0.05</v>
      </c>
      <c r="O4094" s="308">
        <f t="shared" si="558"/>
        <v>0.2</v>
      </c>
    </row>
    <row r="4095" spans="1:15" ht="22.5">
      <c r="A4095" s="52" t="s">
        <v>595</v>
      </c>
      <c r="B4095" s="6" t="s">
        <v>596</v>
      </c>
      <c r="C4095" s="297">
        <v>5</v>
      </c>
      <c r="D4095" s="297">
        <v>25</v>
      </c>
      <c r="E4095" s="313">
        <f t="shared" si="559"/>
        <v>0.125</v>
      </c>
      <c r="F4095" s="52">
        <v>5</v>
      </c>
      <c r="G4095" s="52">
        <v>25</v>
      </c>
      <c r="H4095" s="292">
        <f t="shared" si="560"/>
        <v>0.125</v>
      </c>
      <c r="I4095" s="52">
        <v>5</v>
      </c>
      <c r="J4095" s="52">
        <v>25</v>
      </c>
      <c r="K4095" s="326">
        <f t="shared" si="561"/>
        <v>0.125</v>
      </c>
      <c r="L4095" s="52">
        <v>5</v>
      </c>
      <c r="M4095" s="52">
        <v>25</v>
      </c>
      <c r="N4095" s="326">
        <f t="shared" si="562"/>
        <v>0.125</v>
      </c>
      <c r="O4095" s="308">
        <f t="shared" si="558"/>
        <v>0.5</v>
      </c>
    </row>
    <row r="4096" spans="1:15" ht="12.75">
      <c r="A4096" s="52" t="s">
        <v>597</v>
      </c>
      <c r="B4096" s="6" t="s">
        <v>596</v>
      </c>
      <c r="C4096" s="297">
        <v>2</v>
      </c>
      <c r="D4096" s="297">
        <v>25</v>
      </c>
      <c r="E4096" s="313">
        <f t="shared" si="559"/>
        <v>0.05</v>
      </c>
      <c r="F4096" s="52">
        <v>2</v>
      </c>
      <c r="G4096" s="52">
        <v>25</v>
      </c>
      <c r="H4096" s="292">
        <f t="shared" si="560"/>
        <v>0.05</v>
      </c>
      <c r="I4096" s="52">
        <v>2</v>
      </c>
      <c r="J4096" s="52">
        <v>25</v>
      </c>
      <c r="K4096" s="326">
        <f t="shared" si="561"/>
        <v>0.05</v>
      </c>
      <c r="L4096" s="52">
        <v>2</v>
      </c>
      <c r="M4096" s="52">
        <v>25</v>
      </c>
      <c r="N4096" s="324">
        <f t="shared" si="562"/>
        <v>0.05</v>
      </c>
      <c r="O4096" s="308">
        <f t="shared" si="558"/>
        <v>0.2</v>
      </c>
    </row>
    <row r="4097" spans="1:15" ht="12.75">
      <c r="A4097" s="52" t="s">
        <v>598</v>
      </c>
      <c r="B4097" s="6" t="s">
        <v>596</v>
      </c>
      <c r="C4097" s="297">
        <v>5</v>
      </c>
      <c r="D4097" s="297">
        <v>15</v>
      </c>
      <c r="E4097" s="313">
        <f t="shared" si="559"/>
        <v>0.075</v>
      </c>
      <c r="F4097" s="52">
        <v>5</v>
      </c>
      <c r="G4097" s="52">
        <v>15</v>
      </c>
      <c r="H4097" s="292">
        <f t="shared" si="560"/>
        <v>0.075</v>
      </c>
      <c r="I4097" s="52">
        <v>5</v>
      </c>
      <c r="J4097" s="52">
        <v>15</v>
      </c>
      <c r="K4097" s="326">
        <f t="shared" si="561"/>
        <v>0.075</v>
      </c>
      <c r="L4097" s="52">
        <v>5</v>
      </c>
      <c r="M4097" s="52">
        <v>15</v>
      </c>
      <c r="N4097" s="326">
        <f t="shared" si="562"/>
        <v>0.075</v>
      </c>
      <c r="O4097" s="308">
        <f t="shared" si="558"/>
        <v>0.3</v>
      </c>
    </row>
    <row r="4098" spans="1:15" ht="22.5">
      <c r="A4098" s="52" t="s">
        <v>599</v>
      </c>
      <c r="B4098" s="6" t="s">
        <v>9</v>
      </c>
      <c r="C4098" s="297">
        <v>2</v>
      </c>
      <c r="D4098" s="297">
        <v>95</v>
      </c>
      <c r="E4098" s="313">
        <f t="shared" si="559"/>
        <v>0.19</v>
      </c>
      <c r="F4098" s="52"/>
      <c r="G4098" s="52"/>
      <c r="H4098" s="292">
        <f t="shared" si="560"/>
        <v>0</v>
      </c>
      <c r="I4098" s="52"/>
      <c r="J4098" s="52"/>
      <c r="K4098" s="324">
        <f t="shared" si="561"/>
        <v>0</v>
      </c>
      <c r="L4098" s="52"/>
      <c r="M4098" s="52"/>
      <c r="N4098" s="324">
        <f t="shared" si="562"/>
        <v>0</v>
      </c>
      <c r="O4098" s="308">
        <f t="shared" si="558"/>
        <v>0.19</v>
      </c>
    </row>
    <row r="4099" spans="1:15" ht="33.75">
      <c r="A4099" s="52" t="s">
        <v>600</v>
      </c>
      <c r="B4099" s="6" t="s">
        <v>9</v>
      </c>
      <c r="C4099" s="297">
        <v>5</v>
      </c>
      <c r="D4099" s="297">
        <v>10</v>
      </c>
      <c r="E4099" s="313">
        <f t="shared" si="559"/>
        <v>0.05</v>
      </c>
      <c r="F4099" s="52">
        <v>5</v>
      </c>
      <c r="G4099" s="52">
        <v>10</v>
      </c>
      <c r="H4099" s="292">
        <f t="shared" si="560"/>
        <v>0.05</v>
      </c>
      <c r="I4099" s="52">
        <v>5</v>
      </c>
      <c r="J4099" s="52">
        <v>10</v>
      </c>
      <c r="K4099" s="326">
        <f t="shared" si="561"/>
        <v>0.05</v>
      </c>
      <c r="L4099" s="52">
        <v>5</v>
      </c>
      <c r="M4099" s="52">
        <v>10</v>
      </c>
      <c r="N4099" s="326">
        <f t="shared" si="562"/>
        <v>0.05</v>
      </c>
      <c r="O4099" s="308">
        <f t="shared" si="558"/>
        <v>0.2</v>
      </c>
    </row>
    <row r="4100" spans="1:15" ht="12.75">
      <c r="A4100" s="52" t="s">
        <v>626</v>
      </c>
      <c r="B4100" s="6" t="s">
        <v>9</v>
      </c>
      <c r="C4100" s="297">
        <v>1</v>
      </c>
      <c r="D4100" s="297">
        <v>400</v>
      </c>
      <c r="E4100" s="313">
        <f t="shared" si="559"/>
        <v>0.4</v>
      </c>
      <c r="F4100" s="52"/>
      <c r="G4100" s="52"/>
      <c r="H4100" s="292">
        <f t="shared" si="560"/>
        <v>0</v>
      </c>
      <c r="I4100" s="52"/>
      <c r="J4100" s="52"/>
      <c r="K4100" s="324">
        <f t="shared" si="561"/>
        <v>0</v>
      </c>
      <c r="L4100" s="52">
        <v>1</v>
      </c>
      <c r="M4100" s="52">
        <v>400</v>
      </c>
      <c r="N4100" s="324">
        <f t="shared" si="562"/>
        <v>0.4</v>
      </c>
      <c r="O4100" s="308">
        <f t="shared" si="558"/>
        <v>0.8</v>
      </c>
    </row>
    <row r="4101" spans="1:15" ht="12.75">
      <c r="A4101" s="52" t="s">
        <v>602</v>
      </c>
      <c r="B4101" s="6" t="s">
        <v>9</v>
      </c>
      <c r="C4101" s="297">
        <v>3</v>
      </c>
      <c r="D4101" s="297">
        <v>95</v>
      </c>
      <c r="E4101" s="313">
        <f t="shared" si="559"/>
        <v>0.285</v>
      </c>
      <c r="F4101" s="52"/>
      <c r="G4101" s="52"/>
      <c r="H4101" s="292">
        <f t="shared" si="560"/>
        <v>0</v>
      </c>
      <c r="I4101" s="52">
        <v>2</v>
      </c>
      <c r="J4101" s="52">
        <v>95</v>
      </c>
      <c r="K4101" s="324">
        <f t="shared" si="561"/>
        <v>0.19</v>
      </c>
      <c r="L4101" s="52"/>
      <c r="M4101" s="52"/>
      <c r="N4101" s="324">
        <f t="shared" si="562"/>
        <v>0</v>
      </c>
      <c r="O4101" s="308">
        <f t="shared" si="558"/>
        <v>0.475</v>
      </c>
    </row>
    <row r="4102" spans="1:15" ht="33.75">
      <c r="A4102" s="52" t="s">
        <v>603</v>
      </c>
      <c r="B4102" s="6" t="s">
        <v>561</v>
      </c>
      <c r="C4102" s="297"/>
      <c r="D4102" s="297"/>
      <c r="E4102" s="302">
        <v>5</v>
      </c>
      <c r="F4102" s="52"/>
      <c r="G4102" s="52"/>
      <c r="H4102" s="292">
        <v>10</v>
      </c>
      <c r="I4102" s="52"/>
      <c r="J4102" s="52"/>
      <c r="K4102" s="324">
        <v>5</v>
      </c>
      <c r="L4102" s="52"/>
      <c r="M4102" s="52"/>
      <c r="N4102" s="324">
        <v>10</v>
      </c>
      <c r="O4102" s="308">
        <f t="shared" si="558"/>
        <v>30</v>
      </c>
    </row>
    <row r="4103" spans="1:15" ht="31.5">
      <c r="A4103" s="1" t="s">
        <v>20</v>
      </c>
      <c r="B4103" s="6" t="s">
        <v>1</v>
      </c>
      <c r="C4103" s="327"/>
      <c r="D4103" s="327"/>
      <c r="E4103" s="286">
        <f>SUM(E4078:E4102)</f>
        <v>11.670000000000002</v>
      </c>
      <c r="F4103" s="157"/>
      <c r="G4103" s="157"/>
      <c r="H4103" s="286">
        <f>SUM(H4078:H4102)</f>
        <v>13.27</v>
      </c>
      <c r="I4103" s="157"/>
      <c r="J4103" s="157"/>
      <c r="K4103" s="286">
        <f>SUM(K4078:K4102)</f>
        <v>13.145</v>
      </c>
      <c r="L4103" s="286"/>
      <c r="M4103" s="286"/>
      <c r="N4103" s="286">
        <f>SUM(N4078:N4102)</f>
        <v>14.065</v>
      </c>
      <c r="O4103" s="286">
        <f>SUM(O4078:O4102)</f>
        <v>52.150000000000006</v>
      </c>
    </row>
    <row r="4104" spans="1:15" ht="12.75">
      <c r="A4104" s="280" t="s">
        <v>604</v>
      </c>
      <c r="B4104" s="280" t="s">
        <v>22</v>
      </c>
      <c r="C4104" s="282"/>
      <c r="D4104" s="282"/>
      <c r="E4104" s="316">
        <f>E4021+E4023+E4035+E4037+E4039+E4046+E4051+E4053+E4063+E4067+E4076+E4103</f>
        <v>184.11239999999998</v>
      </c>
      <c r="F4104" s="316"/>
      <c r="G4104" s="316"/>
      <c r="H4104" s="316">
        <f>H4021+H4023+H4035+H4037+H4039+H4046+H4051+H4053+H4063+H4067+H4076+H4103</f>
        <v>190.60317</v>
      </c>
      <c r="I4104" s="316"/>
      <c r="J4104" s="316"/>
      <c r="K4104" s="316">
        <f>K4021+K4023+K4035+K4037+K4039+K4046+K4051+K4053+K4063+K4067+K4076+K4103</f>
        <v>97.70602</v>
      </c>
      <c r="L4104" s="316"/>
      <c r="M4104" s="316"/>
      <c r="N4104" s="316">
        <f>N4021+N4023+N4035+N4037+N4039+N4046+N4051+N4053+N4063+N4067+N4076+N4103</f>
        <v>163.05302</v>
      </c>
      <c r="O4104" s="316">
        <f>O4021+O4023+O4035+O4037+O4039+O4046+O4051+O4053+O4063+O4067+O4076+O4103</f>
        <v>635.4746100000001</v>
      </c>
    </row>
    <row r="4105" spans="1:15" ht="12.75">
      <c r="A4105" s="158"/>
      <c r="B4105" s="158"/>
      <c r="C4105" s="158"/>
      <c r="D4105" s="158"/>
      <c r="E4105" s="158"/>
      <c r="F4105" s="158"/>
      <c r="G4105" s="158"/>
      <c r="H4105" s="158"/>
      <c r="I4105" s="158"/>
      <c r="J4105" s="158"/>
      <c r="K4105" s="158"/>
      <c r="L4105" s="158"/>
      <c r="M4105" s="158"/>
      <c r="N4105" s="158"/>
      <c r="O4105" s="158"/>
    </row>
    <row r="4106" spans="1:15" ht="12.75">
      <c r="A4106" s="349" t="s">
        <v>605</v>
      </c>
      <c r="B4106" s="350"/>
      <c r="C4106" s="350"/>
      <c r="D4106" s="350"/>
      <c r="E4106" s="350"/>
      <c r="F4106" s="350"/>
      <c r="G4106" s="350"/>
      <c r="H4106" s="350"/>
      <c r="I4106" s="350"/>
      <c r="J4106" s="350"/>
      <c r="K4106" s="350"/>
      <c r="L4106" s="350"/>
      <c r="M4106" s="350"/>
      <c r="N4106" s="350"/>
      <c r="O4106" s="351"/>
    </row>
    <row r="4107" spans="1:15" ht="12.75">
      <c r="A4107" s="333"/>
      <c r="B4107" s="329"/>
      <c r="C4107" s="329"/>
      <c r="D4107" s="329"/>
      <c r="E4107" s="329"/>
      <c r="F4107" s="329"/>
      <c r="G4107" s="329"/>
      <c r="H4107" s="329"/>
      <c r="I4107" s="329"/>
      <c r="J4107" s="329"/>
      <c r="K4107" s="329"/>
      <c r="L4107" s="329"/>
      <c r="M4107" s="329"/>
      <c r="N4107" s="329"/>
      <c r="O4107" s="329"/>
    </row>
    <row r="4108" spans="1:15" ht="12.75">
      <c r="A4108" s="328" t="s">
        <v>606</v>
      </c>
      <c r="B4108" s="280" t="s">
        <v>22</v>
      </c>
      <c r="C4108" s="329"/>
      <c r="D4108" s="329"/>
      <c r="E4108" s="329"/>
      <c r="F4108" s="329"/>
      <c r="G4108" s="329"/>
      <c r="H4108" s="308"/>
      <c r="I4108" s="329"/>
      <c r="J4108" s="329"/>
      <c r="K4108" s="308">
        <v>50</v>
      </c>
      <c r="L4108" s="329"/>
      <c r="M4108" s="329"/>
      <c r="N4108" s="308"/>
      <c r="O4108" s="308">
        <f>E4108+H4108+K4108+N4108</f>
        <v>50</v>
      </c>
    </row>
    <row r="4109" spans="1:15" ht="12.75">
      <c r="A4109" s="328" t="s">
        <v>607</v>
      </c>
      <c r="B4109" s="280" t="s">
        <v>22</v>
      </c>
      <c r="C4109" s="329"/>
      <c r="D4109" s="329"/>
      <c r="E4109" s="308">
        <v>10</v>
      </c>
      <c r="F4109" s="329"/>
      <c r="G4109" s="329"/>
      <c r="H4109" s="308">
        <v>20</v>
      </c>
      <c r="I4109" s="329"/>
      <c r="J4109" s="329"/>
      <c r="K4109" s="308">
        <v>300</v>
      </c>
      <c r="L4109" s="329"/>
      <c r="M4109" s="329"/>
      <c r="N4109" s="308"/>
      <c r="O4109" s="308">
        <f>E4109+H4109+K4109+N4109</f>
        <v>330</v>
      </c>
    </row>
    <row r="4110" spans="1:15" ht="12.75">
      <c r="A4110" s="104" t="s">
        <v>608</v>
      </c>
      <c r="B4110" s="280" t="s">
        <v>22</v>
      </c>
      <c r="C4110" s="104"/>
      <c r="D4110" s="104"/>
      <c r="E4110" s="292"/>
      <c r="F4110" s="292"/>
      <c r="G4110" s="292"/>
      <c r="H4110" s="292"/>
      <c r="I4110" s="292"/>
      <c r="J4110" s="292"/>
      <c r="K4110" s="292"/>
      <c r="L4110" s="292"/>
      <c r="M4110" s="292"/>
      <c r="N4110" s="292"/>
      <c r="O4110" s="308">
        <f>E4110+H4110+K4110+N4110</f>
        <v>0</v>
      </c>
    </row>
    <row r="4111" spans="1:15" ht="21">
      <c r="A4111" s="167" t="s">
        <v>28</v>
      </c>
      <c r="B4111" s="167" t="s">
        <v>1</v>
      </c>
      <c r="C4111" s="52"/>
      <c r="D4111" s="52"/>
      <c r="E4111" s="302">
        <f>SUM(E4108:E4110)</f>
        <v>10</v>
      </c>
      <c r="F4111" s="313"/>
      <c r="G4111" s="313"/>
      <c r="H4111" s="302">
        <f>SUM(H4108:H4110)</f>
        <v>20</v>
      </c>
      <c r="I4111" s="313"/>
      <c r="J4111" s="313"/>
      <c r="K4111" s="302">
        <f>SUM(K4108:K4110)</f>
        <v>350</v>
      </c>
      <c r="L4111" s="302"/>
      <c r="M4111" s="302"/>
      <c r="N4111" s="302">
        <f>SUM(N4108:N4110)</f>
        <v>0</v>
      </c>
      <c r="O4111" s="286">
        <f>SUM(O4108:O4110)</f>
        <v>380</v>
      </c>
    </row>
    <row r="4112" spans="1:15" ht="12.75">
      <c r="A4112" s="352" t="s">
        <v>609</v>
      </c>
      <c r="B4112" s="353"/>
      <c r="C4112" s="353"/>
      <c r="D4112" s="353"/>
      <c r="E4112" s="353"/>
      <c r="F4112" s="353"/>
      <c r="G4112" s="353"/>
      <c r="H4112" s="353"/>
      <c r="I4112" s="353"/>
      <c r="J4112" s="353"/>
      <c r="K4112" s="353"/>
      <c r="L4112" s="353"/>
      <c r="M4112" s="353"/>
      <c r="N4112" s="353"/>
      <c r="O4112" s="354"/>
    </row>
    <row r="4113" spans="1:15" ht="22.5">
      <c r="A4113" s="52" t="s">
        <v>30</v>
      </c>
      <c r="B4113" s="167" t="s">
        <v>22</v>
      </c>
      <c r="C4113" s="167"/>
      <c r="D4113" s="168"/>
      <c r="E4113" s="302">
        <v>2.166</v>
      </c>
      <c r="F4113" s="302"/>
      <c r="G4113" s="302"/>
      <c r="H4113" s="302">
        <v>2.166</v>
      </c>
      <c r="I4113" s="302"/>
      <c r="J4113" s="302"/>
      <c r="K4113" s="302">
        <v>2.166</v>
      </c>
      <c r="L4113" s="302"/>
      <c r="M4113" s="302"/>
      <c r="N4113" s="302">
        <v>2.166</v>
      </c>
      <c r="O4113" s="316">
        <f>E4113+H4113+K4113+N4113</f>
        <v>8.664</v>
      </c>
    </row>
    <row r="4114" spans="1:15" ht="45">
      <c r="A4114" s="52" t="s">
        <v>31</v>
      </c>
      <c r="B4114" s="167" t="s">
        <v>22</v>
      </c>
      <c r="C4114" s="167"/>
      <c r="D4114" s="167"/>
      <c r="E4114" s="302">
        <v>2.25</v>
      </c>
      <c r="F4114" s="313"/>
      <c r="G4114" s="313"/>
      <c r="H4114" s="302">
        <v>2.25</v>
      </c>
      <c r="I4114" s="313"/>
      <c r="J4114" s="313"/>
      <c r="K4114" s="315">
        <v>2.25</v>
      </c>
      <c r="L4114" s="330"/>
      <c r="M4114" s="330"/>
      <c r="N4114" s="315">
        <v>2.25</v>
      </c>
      <c r="O4114" s="316">
        <f aca="true" t="shared" si="563" ref="O4114:O4119">E4114+H4114+K4114+N4114</f>
        <v>9</v>
      </c>
    </row>
    <row r="4115" spans="1:15" ht="112.5">
      <c r="A4115" s="52" t="s">
        <v>610</v>
      </c>
      <c r="B4115" s="167" t="s">
        <v>22</v>
      </c>
      <c r="C4115" s="167"/>
      <c r="D4115" s="167"/>
      <c r="E4115" s="302">
        <v>2.625</v>
      </c>
      <c r="F4115" s="313"/>
      <c r="G4115" s="313"/>
      <c r="H4115" s="313">
        <v>2.625</v>
      </c>
      <c r="I4115" s="313"/>
      <c r="J4115" s="313"/>
      <c r="K4115" s="313">
        <v>2.625</v>
      </c>
      <c r="L4115" s="313"/>
      <c r="M4115" s="313"/>
      <c r="N4115" s="313">
        <v>2.625</v>
      </c>
      <c r="O4115" s="316">
        <f t="shared" si="563"/>
        <v>10.5</v>
      </c>
    </row>
    <row r="4116" spans="1:15" ht="33.75">
      <c r="A4116" s="52" t="s">
        <v>35</v>
      </c>
      <c r="B4116" s="167" t="s">
        <v>22</v>
      </c>
      <c r="C4116" s="167"/>
      <c r="D4116" s="167"/>
      <c r="E4116" s="313">
        <v>0.4</v>
      </c>
      <c r="F4116" s="313"/>
      <c r="G4116" s="313"/>
      <c r="H4116" s="313"/>
      <c r="I4116" s="313"/>
      <c r="J4116" s="313"/>
      <c r="K4116" s="313">
        <v>0.4</v>
      </c>
      <c r="L4116" s="313"/>
      <c r="M4116" s="313"/>
      <c r="N4116" s="313"/>
      <c r="O4116" s="316">
        <f t="shared" si="563"/>
        <v>0.8</v>
      </c>
    </row>
    <row r="4117" spans="1:15" ht="45">
      <c r="A4117" s="52" t="s">
        <v>38</v>
      </c>
      <c r="B4117" s="167" t="s">
        <v>22</v>
      </c>
      <c r="C4117" s="167"/>
      <c r="D4117" s="167"/>
      <c r="E4117" s="302">
        <v>1</v>
      </c>
      <c r="F4117" s="302"/>
      <c r="G4117" s="302"/>
      <c r="H4117" s="302">
        <v>1</v>
      </c>
      <c r="I4117" s="302"/>
      <c r="J4117" s="302"/>
      <c r="K4117" s="302">
        <v>1</v>
      </c>
      <c r="L4117" s="302"/>
      <c r="M4117" s="302"/>
      <c r="N4117" s="302">
        <v>0.95</v>
      </c>
      <c r="O4117" s="316">
        <f t="shared" si="563"/>
        <v>3.95</v>
      </c>
    </row>
    <row r="4118" spans="1:15" ht="22.5">
      <c r="A4118" s="52" t="s">
        <v>613</v>
      </c>
      <c r="B4118" s="167" t="s">
        <v>612</v>
      </c>
      <c r="C4118" s="167"/>
      <c r="D4118" s="167"/>
      <c r="E4118" s="302">
        <v>2</v>
      </c>
      <c r="F4118" s="302"/>
      <c r="G4118" s="302"/>
      <c r="H4118" s="302">
        <v>2</v>
      </c>
      <c r="I4118" s="302"/>
      <c r="J4118" s="302"/>
      <c r="K4118" s="302">
        <v>1.3</v>
      </c>
      <c r="L4118" s="302"/>
      <c r="M4118" s="302"/>
      <c r="N4118" s="302"/>
      <c r="O4118" s="316">
        <f t="shared" si="563"/>
        <v>5.3</v>
      </c>
    </row>
    <row r="4119" spans="1:15" ht="45">
      <c r="A4119" s="52" t="s">
        <v>614</v>
      </c>
      <c r="B4119" s="167" t="s">
        <v>1</v>
      </c>
      <c r="C4119" s="167"/>
      <c r="D4119" s="167"/>
      <c r="E4119" s="302">
        <v>0.2</v>
      </c>
      <c r="F4119" s="302"/>
      <c r="G4119" s="302"/>
      <c r="H4119" s="302">
        <v>0.2</v>
      </c>
      <c r="I4119" s="302"/>
      <c r="J4119" s="302"/>
      <c r="K4119" s="302">
        <v>0.2</v>
      </c>
      <c r="L4119" s="302"/>
      <c r="M4119" s="302"/>
      <c r="N4119" s="302">
        <v>0.2</v>
      </c>
      <c r="O4119" s="316">
        <f t="shared" si="563"/>
        <v>0.8</v>
      </c>
    </row>
    <row r="4120" spans="1:15" ht="21.75">
      <c r="A4120" s="331" t="s">
        <v>616</v>
      </c>
      <c r="B4120" s="280" t="s">
        <v>1</v>
      </c>
      <c r="C4120" s="282"/>
      <c r="D4120" s="282"/>
      <c r="E4120" s="316">
        <f>SUM(E4113:E4119)</f>
        <v>10.641</v>
      </c>
      <c r="F4120" s="316"/>
      <c r="G4120" s="316"/>
      <c r="H4120" s="316">
        <f>SUM(H4113:H4119)</f>
        <v>10.241</v>
      </c>
      <c r="I4120" s="316"/>
      <c r="J4120" s="316"/>
      <c r="K4120" s="316">
        <f>SUM(K4113:K4119)</f>
        <v>9.941</v>
      </c>
      <c r="L4120" s="316"/>
      <c r="M4120" s="316"/>
      <c r="N4120" s="316">
        <f>SUM(N4113:N4119)</f>
        <v>8.191</v>
      </c>
      <c r="O4120" s="316">
        <f>SUM(O4113:O4119)</f>
        <v>39.013999999999996</v>
      </c>
    </row>
    <row r="4121" spans="1:15" ht="12.75">
      <c r="A4121" s="158"/>
      <c r="B4121" s="158"/>
      <c r="C4121" s="158"/>
      <c r="D4121" s="158"/>
      <c r="E4121" s="158"/>
      <c r="F4121" s="158"/>
      <c r="G4121" s="158"/>
      <c r="H4121" s="158"/>
      <c r="I4121" s="158"/>
      <c r="J4121" s="158"/>
      <c r="K4121" s="158"/>
      <c r="L4121" s="158"/>
      <c r="M4121" s="158"/>
      <c r="N4121" s="158"/>
      <c r="O4121" s="158"/>
    </row>
    <row r="4122" spans="1:15" ht="12.75">
      <c r="A4122" s="355" t="s">
        <v>617</v>
      </c>
      <c r="B4122" s="356"/>
      <c r="C4122" s="357"/>
      <c r="D4122" s="158"/>
      <c r="E4122" s="316">
        <f>E4104+E4111+E4120</f>
        <v>204.75339999999997</v>
      </c>
      <c r="F4122" s="341"/>
      <c r="G4122" s="341"/>
      <c r="H4122" s="316">
        <f>H4104+H4111+H4120</f>
        <v>220.84417000000002</v>
      </c>
      <c r="I4122" s="341"/>
      <c r="J4122" s="341"/>
      <c r="K4122" s="316">
        <f>K4104+K4111+K4120</f>
        <v>457.64701999999994</v>
      </c>
      <c r="L4122" s="341"/>
      <c r="M4122" s="341"/>
      <c r="N4122" s="316">
        <f>N4104+N4111+N4120</f>
        <v>171.24402</v>
      </c>
      <c r="O4122" s="316">
        <f>O4104+O4111+O4120</f>
        <v>1054.48861</v>
      </c>
    </row>
    <row r="4123" spans="1:15" ht="12.75">
      <c r="A4123" s="342"/>
      <c r="B4123" s="342"/>
      <c r="C4123" s="342"/>
      <c r="D4123" s="334"/>
      <c r="E4123" s="343"/>
      <c r="F4123" s="345"/>
      <c r="G4123" s="345"/>
      <c r="H4123" s="343"/>
      <c r="I4123" s="345"/>
      <c r="J4123" s="345"/>
      <c r="K4123" s="343"/>
      <c r="L4123" s="345"/>
      <c r="M4123" s="345"/>
      <c r="N4123" s="343"/>
      <c r="O4123" s="343"/>
    </row>
    <row r="4124" spans="1:15" ht="12.75">
      <c r="A4124" s="342"/>
      <c r="B4124" s="342"/>
      <c r="C4124" s="342"/>
      <c r="D4124" s="334"/>
      <c r="E4124" s="343"/>
      <c r="F4124" s="345"/>
      <c r="G4124" s="345"/>
      <c r="H4124" s="343"/>
      <c r="I4124" s="345"/>
      <c r="J4124" s="345"/>
      <c r="K4124" s="343"/>
      <c r="L4124" s="345"/>
      <c r="M4124" s="345"/>
      <c r="N4124" s="343"/>
      <c r="O4124" s="343"/>
    </row>
    <row r="4125" spans="1:15" ht="12.75">
      <c r="A4125" s="342"/>
      <c r="B4125" s="342"/>
      <c r="C4125" s="342"/>
      <c r="D4125" s="334"/>
      <c r="E4125" s="343"/>
      <c r="F4125" s="345"/>
      <c r="G4125" s="345"/>
      <c r="H4125" s="343"/>
      <c r="I4125" s="345"/>
      <c r="J4125" s="345"/>
      <c r="K4125" s="343"/>
      <c r="L4125" s="345"/>
      <c r="M4125" s="345"/>
      <c r="N4125" s="343"/>
      <c r="O4125" s="343"/>
    </row>
    <row r="4126" spans="1:15" ht="12.75">
      <c r="A4126" s="342"/>
      <c r="B4126" s="342"/>
      <c r="C4126" s="342"/>
      <c r="D4126" s="334"/>
      <c r="E4126" s="343"/>
      <c r="F4126" s="345"/>
      <c r="G4126" s="345"/>
      <c r="H4126" s="343"/>
      <c r="I4126" s="345"/>
      <c r="J4126" s="345"/>
      <c r="K4126" s="343"/>
      <c r="L4126" s="345"/>
      <c r="M4126" s="345"/>
      <c r="N4126" s="343"/>
      <c r="O4126" s="343"/>
    </row>
    <row r="4127" spans="1:15" ht="12.75">
      <c r="A4127" s="342"/>
      <c r="B4127" s="342"/>
      <c r="C4127" s="342"/>
      <c r="D4127" s="334"/>
      <c r="E4127" s="343"/>
      <c r="F4127" s="345"/>
      <c r="G4127" s="345"/>
      <c r="H4127" s="343"/>
      <c r="I4127" s="345"/>
      <c r="J4127" s="345"/>
      <c r="K4127" s="343"/>
      <c r="L4127" s="345"/>
      <c r="M4127" s="345"/>
      <c r="N4127" s="343"/>
      <c r="O4127" s="343"/>
    </row>
    <row r="4128" spans="1:15" ht="12.75">
      <c r="A4128" s="342"/>
      <c r="B4128" s="342"/>
      <c r="C4128" s="342"/>
      <c r="D4128" s="334"/>
      <c r="E4128" s="343"/>
      <c r="F4128" s="345"/>
      <c r="G4128" s="345"/>
      <c r="H4128" s="343"/>
      <c r="I4128" s="345"/>
      <c r="J4128" s="345"/>
      <c r="K4128" s="343"/>
      <c r="L4128" s="345"/>
      <c r="M4128" s="345"/>
      <c r="N4128" s="343"/>
      <c r="O4128" s="343"/>
    </row>
    <row r="4129" spans="1:15" ht="12.75">
      <c r="A4129" s="342"/>
      <c r="B4129" s="342"/>
      <c r="C4129" s="342"/>
      <c r="D4129" s="334"/>
      <c r="E4129" s="343"/>
      <c r="F4129" s="345"/>
      <c r="G4129" s="345"/>
      <c r="H4129" s="343"/>
      <c r="I4129" s="345"/>
      <c r="J4129" s="345"/>
      <c r="K4129" s="343"/>
      <c r="L4129" s="345"/>
      <c r="M4129" s="345"/>
      <c r="N4129" s="343"/>
      <c r="O4129" s="343"/>
    </row>
    <row r="4130" spans="1:15" ht="12.75">
      <c r="A4130" s="342"/>
      <c r="B4130" s="342"/>
      <c r="C4130" s="342"/>
      <c r="D4130" s="334"/>
      <c r="E4130" s="343"/>
      <c r="F4130" s="345"/>
      <c r="G4130" s="345"/>
      <c r="H4130" s="343"/>
      <c r="I4130" s="345"/>
      <c r="J4130" s="345"/>
      <c r="K4130" s="343"/>
      <c r="L4130" s="345"/>
      <c r="M4130" s="345"/>
      <c r="N4130" s="343"/>
      <c r="O4130" s="343"/>
    </row>
    <row r="4131" spans="1:15" ht="12.75">
      <c r="A4131" s="342"/>
      <c r="B4131" s="342"/>
      <c r="C4131" s="342"/>
      <c r="D4131" s="334"/>
      <c r="E4131" s="343"/>
      <c r="F4131" s="345"/>
      <c r="G4131" s="345"/>
      <c r="H4131" s="343"/>
      <c r="I4131" s="345"/>
      <c r="J4131" s="345"/>
      <c r="K4131" s="343"/>
      <c r="L4131" s="345"/>
      <c r="M4131" s="345"/>
      <c r="N4131" s="343"/>
      <c r="O4131" s="343"/>
    </row>
    <row r="4132" spans="1:15" ht="12.75">
      <c r="A4132" s="342"/>
      <c r="B4132" s="342"/>
      <c r="C4132" s="342"/>
      <c r="D4132" s="334"/>
      <c r="E4132" s="343"/>
      <c r="F4132" s="345"/>
      <c r="G4132" s="345"/>
      <c r="H4132" s="343"/>
      <c r="I4132" s="345"/>
      <c r="J4132" s="345"/>
      <c r="K4132" s="343"/>
      <c r="L4132" s="345"/>
      <c r="M4132" s="345"/>
      <c r="N4132" s="343"/>
      <c r="O4132" s="343"/>
    </row>
    <row r="4133" spans="1:15" ht="12.75">
      <c r="A4133" s="346"/>
      <c r="B4133" s="334"/>
      <c r="C4133" s="334"/>
      <c r="D4133" s="334"/>
      <c r="E4133" s="343"/>
      <c r="F4133" s="345"/>
      <c r="G4133" s="345"/>
      <c r="H4133" s="343"/>
      <c r="I4133" s="345"/>
      <c r="J4133" s="345"/>
      <c r="K4133" s="343"/>
      <c r="L4133" s="345"/>
      <c r="M4133" s="345"/>
      <c r="N4133" s="343"/>
      <c r="O4133" s="343"/>
    </row>
    <row r="4134" spans="1:15" ht="12.75">
      <c r="A4134" s="373" t="s">
        <v>710</v>
      </c>
      <c r="B4134" s="373"/>
      <c r="C4134" s="373"/>
      <c r="D4134" s="373"/>
      <c r="E4134" s="373"/>
      <c r="F4134" s="373"/>
      <c r="G4134" s="373"/>
      <c r="H4134" s="373"/>
      <c r="I4134" s="373"/>
      <c r="J4134" s="373"/>
      <c r="K4134" s="373"/>
      <c r="L4134" s="373"/>
      <c r="M4134" s="373"/>
      <c r="N4134" s="373"/>
      <c r="O4134" s="373"/>
    </row>
    <row r="4135" spans="1:15" ht="12.75">
      <c r="A4135" s="347"/>
      <c r="B4135" s="347"/>
      <c r="C4135" s="347"/>
      <c r="D4135" s="347"/>
      <c r="E4135" s="347"/>
      <c r="F4135" s="347"/>
      <c r="G4135" s="347"/>
      <c r="H4135" s="347"/>
      <c r="I4135" s="347"/>
      <c r="J4135" s="347"/>
      <c r="K4135" s="347"/>
      <c r="L4135" s="347"/>
      <c r="M4135" s="347"/>
      <c r="N4135" s="347"/>
      <c r="O4135" s="347"/>
    </row>
    <row r="4136" spans="1:15" ht="52.5">
      <c r="A4136" s="276" t="s">
        <v>43</v>
      </c>
      <c r="B4136" s="276" t="s">
        <v>44</v>
      </c>
      <c r="C4136" s="367" t="s">
        <v>45</v>
      </c>
      <c r="D4136" s="368"/>
      <c r="E4136" s="368"/>
      <c r="F4136" s="368"/>
      <c r="G4136" s="368"/>
      <c r="H4136" s="368"/>
      <c r="I4136" s="368"/>
      <c r="J4136" s="368"/>
      <c r="K4136" s="368"/>
      <c r="L4136" s="368"/>
      <c r="M4136" s="368"/>
      <c r="N4136" s="369"/>
      <c r="O4136" s="130" t="s">
        <v>46</v>
      </c>
    </row>
    <row r="4137" spans="1:15" ht="12.75">
      <c r="A4137" s="277"/>
      <c r="B4137" s="277"/>
      <c r="C4137" s="367" t="s">
        <v>47</v>
      </c>
      <c r="D4137" s="368"/>
      <c r="E4137" s="369"/>
      <c r="F4137" s="367" t="s">
        <v>48</v>
      </c>
      <c r="G4137" s="368"/>
      <c r="H4137" s="369"/>
      <c r="I4137" s="367" t="s">
        <v>49</v>
      </c>
      <c r="J4137" s="368"/>
      <c r="K4137" s="369"/>
      <c r="L4137" s="367" t="s">
        <v>50</v>
      </c>
      <c r="M4137" s="368"/>
      <c r="N4137" s="369"/>
      <c r="O4137" s="130"/>
    </row>
    <row r="4138" spans="1:15" ht="21">
      <c r="A4138" s="278"/>
      <c r="B4138" s="278"/>
      <c r="C4138" s="277" t="s">
        <v>51</v>
      </c>
      <c r="D4138" s="277" t="s">
        <v>52</v>
      </c>
      <c r="E4138" s="277" t="s">
        <v>53</v>
      </c>
      <c r="F4138" s="277" t="s">
        <v>51</v>
      </c>
      <c r="G4138" s="277" t="s">
        <v>54</v>
      </c>
      <c r="H4138" s="277" t="s">
        <v>53</v>
      </c>
      <c r="I4138" s="277" t="s">
        <v>51</v>
      </c>
      <c r="J4138" s="277" t="s">
        <v>54</v>
      </c>
      <c r="K4138" s="277" t="s">
        <v>53</v>
      </c>
      <c r="L4138" s="130" t="s">
        <v>51</v>
      </c>
      <c r="M4138" s="130" t="s">
        <v>54</v>
      </c>
      <c r="N4138" s="130" t="s">
        <v>53</v>
      </c>
      <c r="O4138" s="132"/>
    </row>
    <row r="4139" spans="1:15" ht="12.75">
      <c r="A4139" s="359" t="s">
        <v>55</v>
      </c>
      <c r="B4139" s="360"/>
      <c r="C4139" s="360"/>
      <c r="D4139" s="360"/>
      <c r="E4139" s="360"/>
      <c r="F4139" s="360"/>
      <c r="G4139" s="360"/>
      <c r="H4139" s="360"/>
      <c r="I4139" s="360"/>
      <c r="J4139" s="360"/>
      <c r="K4139" s="360"/>
      <c r="L4139" s="360"/>
      <c r="M4139" s="360"/>
      <c r="N4139" s="360"/>
      <c r="O4139" s="361"/>
    </row>
    <row r="4140" spans="1:15" ht="12.75">
      <c r="A4140" s="296"/>
      <c r="B4140" s="167"/>
      <c r="C4140" s="52"/>
      <c r="D4140" s="52"/>
      <c r="E4140" s="281"/>
      <c r="F4140" s="52"/>
      <c r="G4140" s="52"/>
      <c r="H4140" s="281"/>
      <c r="I4140" s="52"/>
      <c r="J4140" s="52"/>
      <c r="K4140" s="281"/>
      <c r="L4140" s="155"/>
      <c r="M4140" s="155"/>
      <c r="N4140" s="300"/>
      <c r="O4140" s="301"/>
    </row>
    <row r="4141" spans="1:15" ht="21">
      <c r="A4141" s="167" t="s">
        <v>60</v>
      </c>
      <c r="B4141" s="167"/>
      <c r="C4141" s="52"/>
      <c r="D4141" s="52"/>
      <c r="E4141" s="302">
        <v>0</v>
      </c>
      <c r="F4141" s="303"/>
      <c r="G4141" s="303"/>
      <c r="H4141" s="302">
        <v>0</v>
      </c>
      <c r="I4141" s="303"/>
      <c r="J4141" s="303"/>
      <c r="K4141" s="302">
        <v>0</v>
      </c>
      <c r="L4141" s="304"/>
      <c r="M4141" s="304"/>
      <c r="N4141" s="304">
        <v>0</v>
      </c>
      <c r="O4141" s="305">
        <f>SUM(E4141,H4141,K4141,N4141)</f>
        <v>0</v>
      </c>
    </row>
    <row r="4142" spans="1:15" ht="12.75">
      <c r="A4142" s="362" t="s">
        <v>61</v>
      </c>
      <c r="B4142" s="371"/>
      <c r="C4142" s="371"/>
      <c r="D4142" s="372"/>
      <c r="E4142" s="158"/>
      <c r="F4142" s="158"/>
      <c r="G4142" s="158"/>
      <c r="H4142" s="158"/>
      <c r="I4142" s="158"/>
      <c r="J4142" s="158"/>
      <c r="K4142" s="158"/>
      <c r="L4142" s="158"/>
      <c r="M4142" s="158"/>
      <c r="N4142" s="158"/>
      <c r="O4142" s="158"/>
    </row>
    <row r="4143" spans="1:15" ht="22.5">
      <c r="A4143" s="52" t="s">
        <v>62</v>
      </c>
      <c r="B4143" s="167" t="s">
        <v>63</v>
      </c>
      <c r="C4143" s="297"/>
      <c r="D4143" s="297"/>
      <c r="E4143" s="302">
        <f>C4143*D4143</f>
        <v>0</v>
      </c>
      <c r="F4143" s="297"/>
      <c r="G4143" s="297"/>
      <c r="H4143" s="302">
        <f>F4143*G4143</f>
        <v>0</v>
      </c>
      <c r="I4143" s="297"/>
      <c r="J4143" s="297"/>
      <c r="K4143" s="302">
        <f>I4143*J4143</f>
        <v>0</v>
      </c>
      <c r="L4143" s="307"/>
      <c r="M4143" s="303"/>
      <c r="N4143" s="302">
        <f>L4143*M4143</f>
        <v>0</v>
      </c>
      <c r="O4143" s="308">
        <f>E4143+H4143+K4143+N4143</f>
        <v>0</v>
      </c>
    </row>
    <row r="4144" spans="1:15" ht="22.5">
      <c r="A4144" s="52" t="s">
        <v>64</v>
      </c>
      <c r="B4144" s="167" t="s">
        <v>65</v>
      </c>
      <c r="C4144" s="297"/>
      <c r="D4144" s="297"/>
      <c r="E4144" s="302">
        <f>C4144*D4144</f>
        <v>0</v>
      </c>
      <c r="F4144" s="297"/>
      <c r="G4144" s="297"/>
      <c r="H4144" s="302">
        <f>F4144*G4144</f>
        <v>0</v>
      </c>
      <c r="I4144" s="297"/>
      <c r="J4144" s="297"/>
      <c r="K4144" s="302">
        <f>I4144*J4144</f>
        <v>0</v>
      </c>
      <c r="L4144" s="307"/>
      <c r="M4144" s="303"/>
      <c r="N4144" s="302">
        <f>L4144*M4144</f>
        <v>0</v>
      </c>
      <c r="O4144" s="308">
        <f>E4144+H4144+K4144+N4144</f>
        <v>0</v>
      </c>
    </row>
    <row r="4145" spans="1:15" ht="45">
      <c r="A4145" s="52" t="s">
        <v>66</v>
      </c>
      <c r="B4145" s="167" t="s">
        <v>65</v>
      </c>
      <c r="C4145" s="297"/>
      <c r="D4145" s="297"/>
      <c r="E4145" s="302">
        <f>C4145*D4145</f>
        <v>0</v>
      </c>
      <c r="F4145" s="297"/>
      <c r="G4145" s="297"/>
      <c r="H4145" s="302">
        <f>F4145*G4145</f>
        <v>0</v>
      </c>
      <c r="I4145" s="297"/>
      <c r="J4145" s="297"/>
      <c r="K4145" s="302">
        <f>I4145*J4145</f>
        <v>0</v>
      </c>
      <c r="L4145" s="307"/>
      <c r="M4145" s="303"/>
      <c r="N4145" s="302">
        <f>L4145*M4145</f>
        <v>0</v>
      </c>
      <c r="O4145" s="308">
        <f>E4145+H4145+K4145+N4145</f>
        <v>0</v>
      </c>
    </row>
    <row r="4146" spans="1:15" ht="22.5">
      <c r="A4146" s="52" t="s">
        <v>67</v>
      </c>
      <c r="B4146" s="167" t="s">
        <v>32</v>
      </c>
      <c r="C4146" s="297"/>
      <c r="D4146" s="297"/>
      <c r="E4146" s="302">
        <f>C4146*D4146</f>
        <v>0</v>
      </c>
      <c r="F4146" s="297"/>
      <c r="G4146" s="297"/>
      <c r="H4146" s="302">
        <f>F4146*G4146</f>
        <v>0</v>
      </c>
      <c r="I4146" s="297"/>
      <c r="J4146" s="297"/>
      <c r="K4146" s="302">
        <f>I4146*J4146</f>
        <v>0</v>
      </c>
      <c r="L4146" s="297"/>
      <c r="M4146" s="297"/>
      <c r="N4146" s="302">
        <f>L4146*M4146</f>
        <v>0</v>
      </c>
      <c r="O4146" s="308">
        <f>E4146+H4146+K4146+N4146</f>
        <v>0</v>
      </c>
    </row>
    <row r="4147" spans="1:15" ht="22.5">
      <c r="A4147" s="52" t="s">
        <v>68</v>
      </c>
      <c r="B4147" s="167" t="s">
        <v>32</v>
      </c>
      <c r="C4147" s="297"/>
      <c r="D4147" s="297"/>
      <c r="E4147" s="302">
        <f>C4147*D4147</f>
        <v>0</v>
      </c>
      <c r="F4147" s="297"/>
      <c r="G4147" s="297"/>
      <c r="H4147" s="302">
        <f>F4147*G4147</f>
        <v>0</v>
      </c>
      <c r="I4147" s="297"/>
      <c r="J4147" s="297"/>
      <c r="K4147" s="302">
        <f>I4147*J4147</f>
        <v>0</v>
      </c>
      <c r="L4147" s="303"/>
      <c r="M4147" s="303"/>
      <c r="N4147" s="302">
        <f>L4147*M4147</f>
        <v>0</v>
      </c>
      <c r="O4147" s="308">
        <f>E4147+H4147+K4147+N4147</f>
        <v>0</v>
      </c>
    </row>
    <row r="4148" spans="1:15" ht="52.5">
      <c r="A4148" s="291" t="s">
        <v>69</v>
      </c>
      <c r="B4148" s="309" t="s">
        <v>1</v>
      </c>
      <c r="C4148" s="157"/>
      <c r="D4148" s="157"/>
      <c r="E4148" s="286">
        <f>E4143+E4144+E4145+E4146+E4147</f>
        <v>0</v>
      </c>
      <c r="F4148" s="286"/>
      <c r="G4148" s="286"/>
      <c r="H4148" s="286">
        <f>H4143+H4144+H4145+H4146+H4147</f>
        <v>0</v>
      </c>
      <c r="I4148" s="286"/>
      <c r="J4148" s="286"/>
      <c r="K4148" s="286">
        <f>K4143+K4144+K4145+K4146+K4147</f>
        <v>0</v>
      </c>
      <c r="L4148" s="286"/>
      <c r="M4148" s="286"/>
      <c r="N4148" s="286">
        <f>N4143+N4144+N4145+N4146+N4147</f>
        <v>0</v>
      </c>
      <c r="O4148" s="286">
        <f>O4143+O4144+O4145+O4146+O4147</f>
        <v>0</v>
      </c>
    </row>
    <row r="4149" spans="1:15" ht="12.75">
      <c r="A4149" s="352" t="s">
        <v>554</v>
      </c>
      <c r="B4149" s="365"/>
      <c r="C4149" s="365"/>
      <c r="D4149" s="365"/>
      <c r="E4149" s="365"/>
      <c r="F4149" s="365"/>
      <c r="G4149" s="365"/>
      <c r="H4149" s="365"/>
      <c r="I4149" s="365"/>
      <c r="J4149" s="365"/>
      <c r="K4149" s="365"/>
      <c r="L4149" s="365"/>
      <c r="M4149" s="365"/>
      <c r="N4149" s="365"/>
      <c r="O4149" s="366"/>
    </row>
    <row r="4150" spans="1:15" ht="12.75">
      <c r="A4150" s="167" t="s">
        <v>711</v>
      </c>
      <c r="B4150" s="1"/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</row>
    <row r="4151" spans="1:15" ht="22.5">
      <c r="A4151" s="52" t="s">
        <v>557</v>
      </c>
      <c r="B4151" s="167" t="s">
        <v>141</v>
      </c>
      <c r="C4151" s="297">
        <v>0.025</v>
      </c>
      <c r="D4151" s="297"/>
      <c r="E4151" s="302">
        <v>0.575</v>
      </c>
      <c r="F4151" s="297">
        <v>0.025</v>
      </c>
      <c r="G4151" s="297"/>
      <c r="H4151" s="302">
        <v>0.575</v>
      </c>
      <c r="I4151" s="297">
        <v>0.025</v>
      </c>
      <c r="J4151" s="297"/>
      <c r="K4151" s="302">
        <v>0.575</v>
      </c>
      <c r="L4151" s="307">
        <v>0.025</v>
      </c>
      <c r="M4151" s="303"/>
      <c r="N4151" s="302">
        <v>0.575</v>
      </c>
      <c r="O4151" s="308">
        <f>E4151+H4151+K4151+N4151</f>
        <v>2.3</v>
      </c>
    </row>
    <row r="4152" spans="1:15" ht="22.5">
      <c r="A4152" s="52" t="s">
        <v>712</v>
      </c>
      <c r="B4152" s="167" t="s">
        <v>22</v>
      </c>
      <c r="C4152" s="297"/>
      <c r="D4152" s="297"/>
      <c r="E4152" s="302"/>
      <c r="F4152" s="297"/>
      <c r="G4152" s="297"/>
      <c r="H4152" s="302"/>
      <c r="I4152" s="297"/>
      <c r="J4152" s="297"/>
      <c r="K4152" s="302"/>
      <c r="L4152" s="307"/>
      <c r="M4152" s="307"/>
      <c r="N4152" s="302"/>
      <c r="O4152" s="308">
        <f>E4152+H4152+K4152+N4152</f>
        <v>0</v>
      </c>
    </row>
    <row r="4153" spans="1:15" ht="21">
      <c r="A4153" s="167" t="s">
        <v>713</v>
      </c>
      <c r="B4153" s="167" t="s">
        <v>22</v>
      </c>
      <c r="C4153" s="297"/>
      <c r="D4153" s="297"/>
      <c r="E4153" s="302">
        <f>SUM(E4151:E4152)</f>
        <v>0.575</v>
      </c>
      <c r="F4153" s="297"/>
      <c r="G4153" s="297"/>
      <c r="H4153" s="302">
        <f>SUM(H4151:H4152)</f>
        <v>0.575</v>
      </c>
      <c r="I4153" s="297"/>
      <c r="J4153" s="297"/>
      <c r="K4153" s="302">
        <f>SUM(K4151:K4152)</f>
        <v>0.575</v>
      </c>
      <c r="L4153" s="307"/>
      <c r="M4153" s="307"/>
      <c r="N4153" s="302">
        <f>SUM(N4151:N4152)</f>
        <v>0.575</v>
      </c>
      <c r="O4153" s="308">
        <f>SUM(O4151:O4152)</f>
        <v>2.3</v>
      </c>
    </row>
    <row r="4154" spans="1:15" ht="12.75">
      <c r="A4154" s="167"/>
      <c r="B4154" s="167"/>
      <c r="C4154" s="167"/>
      <c r="D4154" s="167"/>
      <c r="E4154" s="310"/>
      <c r="F4154" s="167"/>
      <c r="G4154" s="167"/>
      <c r="H4154" s="167"/>
      <c r="I4154" s="167"/>
      <c r="J4154" s="167"/>
      <c r="K4154" s="310"/>
      <c r="L4154" s="310"/>
      <c r="M4154" s="310"/>
      <c r="N4154" s="310"/>
      <c r="O4154" s="311"/>
    </row>
    <row r="4155" spans="1:15" ht="12.75">
      <c r="A4155" s="167" t="s">
        <v>560</v>
      </c>
      <c r="B4155" s="167" t="s">
        <v>561</v>
      </c>
      <c r="C4155" s="52"/>
      <c r="D4155" s="52"/>
      <c r="E4155" s="302"/>
      <c r="F4155" s="160"/>
      <c r="G4155" s="160"/>
      <c r="H4155" s="168"/>
      <c r="I4155" s="160"/>
      <c r="J4155" s="160"/>
      <c r="K4155" s="168"/>
      <c r="L4155" s="160"/>
      <c r="M4155" s="160"/>
      <c r="N4155" s="168"/>
      <c r="O4155" s="308">
        <f>E4155+H4155+K4155+N4155</f>
        <v>0</v>
      </c>
    </row>
    <row r="4156" spans="1:15" ht="12.75">
      <c r="A4156" s="167"/>
      <c r="B4156" s="167"/>
      <c r="C4156" s="52"/>
      <c r="D4156" s="52"/>
      <c r="E4156" s="302"/>
      <c r="F4156" s="160"/>
      <c r="G4156" s="160"/>
      <c r="H4156" s="168"/>
      <c r="I4156" s="160"/>
      <c r="J4156" s="160"/>
      <c r="K4156" s="168"/>
      <c r="L4156" s="160"/>
      <c r="M4156" s="160"/>
      <c r="N4156" s="168"/>
      <c r="O4156" s="308"/>
    </row>
    <row r="4157" spans="1:15" ht="31.5">
      <c r="A4157" s="167" t="s">
        <v>634</v>
      </c>
      <c r="B4157" s="167"/>
      <c r="C4157" s="52"/>
      <c r="D4157" s="52"/>
      <c r="E4157" s="302"/>
      <c r="F4157" s="160"/>
      <c r="G4157" s="160"/>
      <c r="H4157" s="168"/>
      <c r="I4157" s="160"/>
      <c r="J4157" s="160"/>
      <c r="K4157" s="168"/>
      <c r="L4157" s="160"/>
      <c r="M4157" s="160"/>
      <c r="N4157" s="168"/>
      <c r="O4157" s="308"/>
    </row>
    <row r="4158" spans="1:15" ht="12.75">
      <c r="A4158" s="52"/>
      <c r="B4158" s="167" t="s">
        <v>22</v>
      </c>
      <c r="C4158" s="297"/>
      <c r="D4158" s="52"/>
      <c r="E4158" s="302"/>
      <c r="F4158" s="160"/>
      <c r="G4158" s="160"/>
      <c r="H4158" s="168"/>
      <c r="I4158" s="160"/>
      <c r="J4158" s="160"/>
      <c r="K4158" s="168"/>
      <c r="L4158" s="160"/>
      <c r="M4158" s="160"/>
      <c r="N4158" s="168"/>
      <c r="O4158" s="308">
        <f>E4158+H4158+K4158+N4158</f>
        <v>0</v>
      </c>
    </row>
    <row r="4159" spans="1:15" ht="12.75">
      <c r="A4159" s="167"/>
      <c r="B4159" s="167"/>
      <c r="C4159" s="52"/>
      <c r="D4159" s="52"/>
      <c r="E4159" s="302"/>
      <c r="F4159" s="52"/>
      <c r="G4159" s="52"/>
      <c r="H4159" s="52"/>
      <c r="I4159" s="52"/>
      <c r="J4159" s="52"/>
      <c r="K4159" s="52"/>
      <c r="L4159" s="52"/>
      <c r="M4159" s="52"/>
      <c r="N4159" s="52"/>
      <c r="O4159" s="316"/>
    </row>
    <row r="4160" spans="1:15" ht="21">
      <c r="A4160" s="167" t="s">
        <v>562</v>
      </c>
      <c r="B4160" s="167"/>
      <c r="C4160" s="167"/>
      <c r="D4160" s="167"/>
      <c r="E4160" s="310"/>
      <c r="F4160" s="167"/>
      <c r="G4160" s="167"/>
      <c r="H4160" s="310"/>
      <c r="I4160" s="167"/>
      <c r="J4160" s="167"/>
      <c r="K4160" s="310"/>
      <c r="L4160" s="310"/>
      <c r="M4160" s="310"/>
      <c r="N4160" s="310"/>
      <c r="O4160" s="157"/>
    </row>
    <row r="4161" spans="1:15" ht="33.75">
      <c r="A4161" s="143" t="s">
        <v>569</v>
      </c>
      <c r="B4161" s="167" t="s">
        <v>561</v>
      </c>
      <c r="C4161" s="167"/>
      <c r="D4161" s="167"/>
      <c r="E4161" s="312">
        <v>0.3</v>
      </c>
      <c r="F4161" s="313"/>
      <c r="G4161" s="313"/>
      <c r="H4161" s="312">
        <v>0.3</v>
      </c>
      <c r="I4161" s="313"/>
      <c r="J4161" s="313"/>
      <c r="K4161" s="312">
        <v>0.3</v>
      </c>
      <c r="L4161" s="312"/>
      <c r="M4161" s="312"/>
      <c r="N4161" s="312">
        <v>0.3</v>
      </c>
      <c r="O4161" s="308">
        <f>E4161+H4161+K4161+N4161</f>
        <v>1.2</v>
      </c>
    </row>
    <row r="4162" spans="1:15" ht="32.25">
      <c r="A4162" s="314" t="s">
        <v>78</v>
      </c>
      <c r="B4162" s="309" t="s">
        <v>1</v>
      </c>
      <c r="C4162" s="309"/>
      <c r="D4162" s="309"/>
      <c r="E4162" s="315">
        <f>SUM(E4161:E4161)</f>
        <v>0.3</v>
      </c>
      <c r="F4162" s="315"/>
      <c r="G4162" s="315"/>
      <c r="H4162" s="315">
        <f>SUM(H4161:H4161)</f>
        <v>0.3</v>
      </c>
      <c r="I4162" s="315"/>
      <c r="J4162" s="315"/>
      <c r="K4162" s="315">
        <f>SUM(K4161:K4161)</f>
        <v>0.3</v>
      </c>
      <c r="L4162" s="315"/>
      <c r="M4162" s="315"/>
      <c r="N4162" s="315">
        <f>SUM(N4161:N4161)</f>
        <v>0.3</v>
      </c>
      <c r="O4162" s="315">
        <f>SUM(O4161:O4161)</f>
        <v>1.2</v>
      </c>
    </row>
    <row r="4163" spans="1:15" ht="21">
      <c r="A4163" s="1" t="s">
        <v>79</v>
      </c>
      <c r="B4163" s="167"/>
      <c r="C4163" s="158"/>
      <c r="D4163" s="158"/>
      <c r="E4163" s="158"/>
      <c r="F4163" s="158"/>
      <c r="G4163" s="158"/>
      <c r="H4163" s="158"/>
      <c r="I4163" s="158"/>
      <c r="J4163" s="158"/>
      <c r="K4163" s="158"/>
      <c r="L4163" s="158"/>
      <c r="M4163" s="158"/>
      <c r="N4163" s="158"/>
      <c r="O4163" s="157"/>
    </row>
    <row r="4164" spans="1:15" ht="22.5">
      <c r="A4164" s="143" t="s">
        <v>628</v>
      </c>
      <c r="B4164" s="167" t="s">
        <v>561</v>
      </c>
      <c r="C4164" s="158">
        <v>1</v>
      </c>
      <c r="D4164" s="158"/>
      <c r="E4164" s="316">
        <v>30</v>
      </c>
      <c r="F4164" s="158"/>
      <c r="G4164" s="158"/>
      <c r="H4164" s="158"/>
      <c r="I4164" s="158">
        <v>1</v>
      </c>
      <c r="J4164" s="158"/>
      <c r="K4164" s="316">
        <v>30</v>
      </c>
      <c r="L4164" s="158"/>
      <c r="M4164" s="158"/>
      <c r="N4164" s="158"/>
      <c r="O4164" s="308">
        <f>E4164+H4164+K4164+N4164</f>
        <v>60</v>
      </c>
    </row>
    <row r="4165" spans="1:15" ht="12.75">
      <c r="A4165" s="143" t="s">
        <v>629</v>
      </c>
      <c r="B4165" s="167" t="s">
        <v>561</v>
      </c>
      <c r="C4165" s="158">
        <v>1</v>
      </c>
      <c r="D4165" s="158"/>
      <c r="E4165" s="316">
        <v>6</v>
      </c>
      <c r="F4165" s="158"/>
      <c r="G4165" s="158"/>
      <c r="H4165" s="158"/>
      <c r="I4165" s="158"/>
      <c r="J4165" s="158"/>
      <c r="K4165" s="316"/>
      <c r="L4165" s="158"/>
      <c r="M4165" s="158"/>
      <c r="N4165" s="158"/>
      <c r="O4165" s="308">
        <f>E4165+H4165+K4165+N4165</f>
        <v>6</v>
      </c>
    </row>
    <row r="4166" spans="1:15" ht="22.5">
      <c r="A4166" s="143" t="s">
        <v>714</v>
      </c>
      <c r="B4166" s="167" t="s">
        <v>561</v>
      </c>
      <c r="C4166" s="158">
        <v>1</v>
      </c>
      <c r="D4166" s="158"/>
      <c r="E4166" s="316">
        <v>2</v>
      </c>
      <c r="F4166" s="158"/>
      <c r="G4166" s="158"/>
      <c r="H4166" s="158"/>
      <c r="I4166" s="158"/>
      <c r="J4166" s="158"/>
      <c r="K4166" s="316"/>
      <c r="L4166" s="158"/>
      <c r="M4166" s="158"/>
      <c r="N4166" s="158"/>
      <c r="O4166" s="308">
        <f>E4166+H4166+K4166+N4166</f>
        <v>2</v>
      </c>
    </row>
    <row r="4167" spans="1:15" ht="12.75">
      <c r="A4167" s="143" t="s">
        <v>621</v>
      </c>
      <c r="B4167" s="167" t="s">
        <v>561</v>
      </c>
      <c r="C4167" s="158">
        <v>1</v>
      </c>
      <c r="D4167" s="158"/>
      <c r="E4167" s="316">
        <v>1.5</v>
      </c>
      <c r="F4167" s="158"/>
      <c r="G4167" s="158"/>
      <c r="H4167" s="316"/>
      <c r="I4167" s="158">
        <v>1</v>
      </c>
      <c r="J4167" s="158"/>
      <c r="K4167" s="316">
        <v>1.5</v>
      </c>
      <c r="L4167" s="158"/>
      <c r="M4167" s="158"/>
      <c r="N4167" s="316"/>
      <c r="O4167" s="308">
        <f>E4167+H4167+K4167+N4167</f>
        <v>3</v>
      </c>
    </row>
    <row r="4168" spans="1:15" ht="31.5">
      <c r="A4168" s="1" t="s">
        <v>176</v>
      </c>
      <c r="B4168" s="317" t="s">
        <v>1</v>
      </c>
      <c r="C4168" s="158"/>
      <c r="D4168" s="158"/>
      <c r="E4168" s="286">
        <f>SUM(E4164:E4167)</f>
        <v>39.5</v>
      </c>
      <c r="F4168" s="104"/>
      <c r="G4168" s="104"/>
      <c r="H4168" s="286">
        <f>SUM(H4164:H4167)</f>
        <v>0</v>
      </c>
      <c r="I4168" s="104"/>
      <c r="J4168" s="104"/>
      <c r="K4168" s="286">
        <f>SUM(K4164:K4167)</f>
        <v>31.5</v>
      </c>
      <c r="L4168" s="318"/>
      <c r="M4168" s="318"/>
      <c r="N4168" s="286">
        <f>SUM(N4164:N4167)</f>
        <v>0</v>
      </c>
      <c r="O4168" s="286">
        <f>SUM(O4164:O4167)</f>
        <v>71</v>
      </c>
    </row>
    <row r="4169" spans="1:15" ht="12.75">
      <c r="A4169" s="1"/>
      <c r="B4169" s="133"/>
      <c r="C4169" s="158"/>
      <c r="D4169" s="158"/>
      <c r="E4169" s="285"/>
      <c r="F4169" s="104"/>
      <c r="G4169" s="104"/>
      <c r="H4169" s="104"/>
      <c r="I4169" s="104"/>
      <c r="J4169" s="104"/>
      <c r="K4169" s="318"/>
      <c r="L4169" s="318"/>
      <c r="M4169" s="318"/>
      <c r="N4169" s="318"/>
      <c r="O4169" s="315"/>
    </row>
    <row r="4170" spans="1:15" ht="12.75">
      <c r="A4170" s="352" t="s">
        <v>80</v>
      </c>
      <c r="B4170" s="363"/>
      <c r="C4170" s="363"/>
      <c r="D4170" s="363"/>
      <c r="E4170" s="364"/>
      <c r="F4170" s="158"/>
      <c r="G4170" s="158"/>
      <c r="H4170" s="158"/>
      <c r="I4170" s="158"/>
      <c r="J4170" s="158"/>
      <c r="K4170" s="158"/>
      <c r="L4170" s="158"/>
      <c r="M4170" s="158"/>
      <c r="N4170" s="158"/>
      <c r="O4170" s="158"/>
    </row>
    <row r="4171" spans="1:15" ht="12.75">
      <c r="A4171" s="319" t="s">
        <v>2</v>
      </c>
      <c r="B4171" s="280" t="s">
        <v>572</v>
      </c>
      <c r="C4171" s="306">
        <v>30</v>
      </c>
      <c r="D4171" s="104">
        <v>100</v>
      </c>
      <c r="E4171" s="292">
        <f aca="true" t="shared" si="564" ref="E4171:E4178">(C4171*D4171)/1000</f>
        <v>3</v>
      </c>
      <c r="F4171" s="306">
        <v>30</v>
      </c>
      <c r="G4171" s="104">
        <v>100</v>
      </c>
      <c r="H4171" s="292">
        <f aca="true" t="shared" si="565" ref="H4171:H4178">(F4171*G4171)/1000</f>
        <v>3</v>
      </c>
      <c r="I4171" s="306">
        <v>30</v>
      </c>
      <c r="J4171" s="104">
        <v>100</v>
      </c>
      <c r="K4171" s="292">
        <f aca="true" t="shared" si="566" ref="K4171:K4178">(I4171*J4171)/1000</f>
        <v>3</v>
      </c>
      <c r="L4171" s="306">
        <v>30</v>
      </c>
      <c r="M4171" s="104">
        <v>100</v>
      </c>
      <c r="N4171" s="292">
        <f aca="true" t="shared" si="567" ref="N4171:N4178">(L4171*M4171)/1000</f>
        <v>3</v>
      </c>
      <c r="O4171" s="308">
        <f aca="true" t="shared" si="568" ref="O4171:O4178">E4171+H4171+K4171+N4171</f>
        <v>12</v>
      </c>
    </row>
    <row r="4172" spans="1:15" ht="12.75">
      <c r="A4172" s="319" t="s">
        <v>573</v>
      </c>
      <c r="B4172" s="280" t="s">
        <v>9</v>
      </c>
      <c r="C4172" s="306">
        <v>1</v>
      </c>
      <c r="D4172" s="104">
        <v>100</v>
      </c>
      <c r="E4172" s="292">
        <f t="shared" si="564"/>
        <v>0.1</v>
      </c>
      <c r="F4172" s="306">
        <v>1</v>
      </c>
      <c r="G4172" s="104">
        <v>100</v>
      </c>
      <c r="H4172" s="292">
        <f t="shared" si="565"/>
        <v>0.1</v>
      </c>
      <c r="I4172" s="306">
        <v>1</v>
      </c>
      <c r="J4172" s="104">
        <v>100</v>
      </c>
      <c r="K4172" s="292">
        <f t="shared" si="566"/>
        <v>0.1</v>
      </c>
      <c r="L4172" s="306">
        <v>1</v>
      </c>
      <c r="M4172" s="104">
        <v>100</v>
      </c>
      <c r="N4172" s="292">
        <f t="shared" si="567"/>
        <v>0.1</v>
      </c>
      <c r="O4172" s="308">
        <f t="shared" si="568"/>
        <v>0.4</v>
      </c>
    </row>
    <row r="4173" spans="1:15" ht="12.75">
      <c r="A4173" s="319" t="s">
        <v>6</v>
      </c>
      <c r="B4173" s="280" t="s">
        <v>9</v>
      </c>
      <c r="C4173" s="306">
        <v>20</v>
      </c>
      <c r="D4173" s="104">
        <v>33</v>
      </c>
      <c r="E4173" s="292">
        <f t="shared" si="564"/>
        <v>0.66</v>
      </c>
      <c r="F4173" s="306">
        <v>20</v>
      </c>
      <c r="G4173" s="104">
        <v>33</v>
      </c>
      <c r="H4173" s="292">
        <f t="shared" si="565"/>
        <v>0.66</v>
      </c>
      <c r="I4173" s="306">
        <v>20</v>
      </c>
      <c r="J4173" s="104">
        <v>33</v>
      </c>
      <c r="K4173" s="292">
        <f t="shared" si="566"/>
        <v>0.66</v>
      </c>
      <c r="L4173" s="306">
        <v>20</v>
      </c>
      <c r="M4173" s="104">
        <v>33</v>
      </c>
      <c r="N4173" s="292">
        <f t="shared" si="567"/>
        <v>0.66</v>
      </c>
      <c r="O4173" s="308">
        <f t="shared" si="568"/>
        <v>2.64</v>
      </c>
    </row>
    <row r="4174" spans="1:15" ht="12.75">
      <c r="A4174" s="319" t="s">
        <v>574</v>
      </c>
      <c r="B4174" s="280" t="s">
        <v>572</v>
      </c>
      <c r="C4174" s="306">
        <v>1</v>
      </c>
      <c r="D4174" s="104">
        <v>10</v>
      </c>
      <c r="E4174" s="292">
        <f t="shared" si="564"/>
        <v>0.01</v>
      </c>
      <c r="F4174" s="306">
        <v>1</v>
      </c>
      <c r="G4174" s="104">
        <v>10</v>
      </c>
      <c r="H4174" s="292">
        <f t="shared" si="565"/>
        <v>0.01</v>
      </c>
      <c r="I4174" s="306">
        <v>1</v>
      </c>
      <c r="J4174" s="104">
        <v>10</v>
      </c>
      <c r="K4174" s="292">
        <f t="shared" si="566"/>
        <v>0.01</v>
      </c>
      <c r="L4174" s="306">
        <v>1</v>
      </c>
      <c r="M4174" s="104">
        <v>10</v>
      </c>
      <c r="N4174" s="292">
        <f t="shared" si="567"/>
        <v>0.01</v>
      </c>
      <c r="O4174" s="308">
        <f t="shared" si="568"/>
        <v>0.04</v>
      </c>
    </row>
    <row r="4175" spans="1:15" ht="12.75">
      <c r="A4175" s="319" t="s">
        <v>575</v>
      </c>
      <c r="B4175" s="280" t="s">
        <v>9</v>
      </c>
      <c r="C4175" s="306">
        <v>5</v>
      </c>
      <c r="D4175" s="104">
        <v>5</v>
      </c>
      <c r="E4175" s="292">
        <f t="shared" si="564"/>
        <v>0.025</v>
      </c>
      <c r="F4175" s="306">
        <v>5</v>
      </c>
      <c r="G4175" s="104">
        <v>5</v>
      </c>
      <c r="H4175" s="292">
        <f t="shared" si="565"/>
        <v>0.025</v>
      </c>
      <c r="I4175" s="306">
        <v>5</v>
      </c>
      <c r="J4175" s="104">
        <v>5</v>
      </c>
      <c r="K4175" s="292">
        <f t="shared" si="566"/>
        <v>0.025</v>
      </c>
      <c r="L4175" s="306">
        <v>5</v>
      </c>
      <c r="M4175" s="104">
        <v>5</v>
      </c>
      <c r="N4175" s="292">
        <f t="shared" si="567"/>
        <v>0.025</v>
      </c>
      <c r="O4175" s="308">
        <f t="shared" si="568"/>
        <v>0.1</v>
      </c>
    </row>
    <row r="4176" spans="1:15" ht="22.5">
      <c r="A4176" s="319" t="s">
        <v>200</v>
      </c>
      <c r="B4176" s="280" t="s">
        <v>9</v>
      </c>
      <c r="C4176" s="306">
        <v>3</v>
      </c>
      <c r="D4176" s="104">
        <v>25</v>
      </c>
      <c r="E4176" s="292">
        <f t="shared" si="564"/>
        <v>0.075</v>
      </c>
      <c r="F4176" s="306">
        <v>3</v>
      </c>
      <c r="G4176" s="104">
        <v>25</v>
      </c>
      <c r="H4176" s="292">
        <f t="shared" si="565"/>
        <v>0.075</v>
      </c>
      <c r="I4176" s="306">
        <v>3</v>
      </c>
      <c r="J4176" s="104">
        <v>25</v>
      </c>
      <c r="K4176" s="292">
        <f t="shared" si="566"/>
        <v>0.075</v>
      </c>
      <c r="L4176" s="306">
        <v>3</v>
      </c>
      <c r="M4176" s="104">
        <v>25</v>
      </c>
      <c r="N4176" s="292">
        <f t="shared" si="567"/>
        <v>0.075</v>
      </c>
      <c r="O4176" s="308">
        <f t="shared" si="568"/>
        <v>0.3</v>
      </c>
    </row>
    <row r="4177" spans="1:15" ht="22.5">
      <c r="A4177" s="319" t="s">
        <v>578</v>
      </c>
      <c r="B4177" s="280" t="s">
        <v>9</v>
      </c>
      <c r="C4177" s="306">
        <v>30</v>
      </c>
      <c r="D4177" s="104">
        <v>5</v>
      </c>
      <c r="E4177" s="292">
        <f t="shared" si="564"/>
        <v>0.15</v>
      </c>
      <c r="F4177" s="306">
        <v>20</v>
      </c>
      <c r="G4177" s="104">
        <v>5</v>
      </c>
      <c r="H4177" s="292">
        <f t="shared" si="565"/>
        <v>0.1</v>
      </c>
      <c r="I4177" s="306">
        <v>20</v>
      </c>
      <c r="J4177" s="104">
        <v>5</v>
      </c>
      <c r="K4177" s="292">
        <f t="shared" si="566"/>
        <v>0.1</v>
      </c>
      <c r="L4177" s="306">
        <v>20</v>
      </c>
      <c r="M4177" s="104">
        <v>5</v>
      </c>
      <c r="N4177" s="292">
        <f t="shared" si="567"/>
        <v>0.1</v>
      </c>
      <c r="O4177" s="308">
        <f t="shared" si="568"/>
        <v>0.44999999999999996</v>
      </c>
    </row>
    <row r="4178" spans="1:15" ht="12.75">
      <c r="A4178" s="319" t="s">
        <v>210</v>
      </c>
      <c r="B4178" s="280" t="s">
        <v>9</v>
      </c>
      <c r="C4178" s="306">
        <v>5</v>
      </c>
      <c r="D4178" s="104">
        <v>15</v>
      </c>
      <c r="E4178" s="292">
        <f t="shared" si="564"/>
        <v>0.075</v>
      </c>
      <c r="F4178" s="306">
        <v>5</v>
      </c>
      <c r="G4178" s="104">
        <v>15</v>
      </c>
      <c r="H4178" s="292">
        <f t="shared" si="565"/>
        <v>0.075</v>
      </c>
      <c r="I4178" s="306">
        <v>5</v>
      </c>
      <c r="J4178" s="104">
        <v>15</v>
      </c>
      <c r="K4178" s="292">
        <f t="shared" si="566"/>
        <v>0.075</v>
      </c>
      <c r="L4178" s="306">
        <v>5</v>
      </c>
      <c r="M4178" s="104">
        <v>15</v>
      </c>
      <c r="N4178" s="292">
        <f t="shared" si="567"/>
        <v>0.075</v>
      </c>
      <c r="O4178" s="308">
        <f t="shared" si="568"/>
        <v>0.3</v>
      </c>
    </row>
    <row r="4179" spans="1:15" ht="12.75">
      <c r="A4179" s="319" t="s">
        <v>661</v>
      </c>
      <c r="B4179" s="280" t="s">
        <v>9</v>
      </c>
      <c r="C4179" s="306">
        <v>5</v>
      </c>
      <c r="D4179" s="104">
        <v>20</v>
      </c>
      <c r="E4179" s="292">
        <f>(C4179*D4179)/1000</f>
        <v>0.1</v>
      </c>
      <c r="F4179" s="306">
        <v>5</v>
      </c>
      <c r="G4179" s="104">
        <v>20</v>
      </c>
      <c r="H4179" s="292">
        <f>(F4179*G4179)/1000</f>
        <v>0.1</v>
      </c>
      <c r="I4179" s="306">
        <v>5</v>
      </c>
      <c r="J4179" s="104">
        <v>20</v>
      </c>
      <c r="K4179" s="292">
        <f>(I4179*J4179)/1000</f>
        <v>0.1</v>
      </c>
      <c r="L4179" s="306">
        <v>5</v>
      </c>
      <c r="M4179" s="104">
        <v>20</v>
      </c>
      <c r="N4179" s="292">
        <f>(L4179*M4179)/1000</f>
        <v>0.1</v>
      </c>
      <c r="O4179" s="308">
        <f>E4179+H4179+K4179+N4179</f>
        <v>0.4</v>
      </c>
    </row>
    <row r="4180" spans="1:15" ht="33.75">
      <c r="A4180" s="52" t="s">
        <v>580</v>
      </c>
      <c r="B4180" s="167" t="s">
        <v>581</v>
      </c>
      <c r="C4180" s="52"/>
      <c r="D4180" s="52"/>
      <c r="E4180" s="312">
        <v>2</v>
      </c>
      <c r="F4180" s="313"/>
      <c r="G4180" s="313"/>
      <c r="H4180" s="312">
        <v>2</v>
      </c>
      <c r="I4180" s="313"/>
      <c r="J4180" s="313"/>
      <c r="K4180" s="312">
        <v>2</v>
      </c>
      <c r="L4180" s="313"/>
      <c r="M4180" s="313"/>
      <c r="N4180" s="312">
        <v>2</v>
      </c>
      <c r="O4180" s="308">
        <f aca="true" t="shared" si="569" ref="O4180:O4185">E4180+H4180+K4180+N4180</f>
        <v>8</v>
      </c>
    </row>
    <row r="4181" spans="1:15" ht="31.5">
      <c r="A4181" s="167" t="s">
        <v>0</v>
      </c>
      <c r="B4181" s="167" t="s">
        <v>1</v>
      </c>
      <c r="C4181" s="157"/>
      <c r="D4181" s="157"/>
      <c r="E4181" s="286">
        <f>SUM(E4171:E4180)</f>
        <v>6.195</v>
      </c>
      <c r="F4181" s="157"/>
      <c r="G4181" s="157"/>
      <c r="H4181" s="286">
        <f>SUM(H4171:H4180)</f>
        <v>6.145</v>
      </c>
      <c r="I4181" s="157"/>
      <c r="J4181" s="157"/>
      <c r="K4181" s="286">
        <f>SUM(K4171:K4180)</f>
        <v>6.145</v>
      </c>
      <c r="L4181" s="311"/>
      <c r="M4181" s="311"/>
      <c r="N4181" s="286">
        <f>SUM(N4171:N4180)</f>
        <v>6.145</v>
      </c>
      <c r="O4181" s="308">
        <f t="shared" si="569"/>
        <v>24.63</v>
      </c>
    </row>
    <row r="4182" spans="1:15" ht="21">
      <c r="A4182" s="1" t="s">
        <v>7</v>
      </c>
      <c r="B4182" s="6"/>
      <c r="C4182" s="154"/>
      <c r="D4182" s="154"/>
      <c r="E4182" s="154"/>
      <c r="F4182" s="154"/>
      <c r="G4182" s="154"/>
      <c r="H4182" s="154"/>
      <c r="I4182" s="154"/>
      <c r="J4182" s="154"/>
      <c r="K4182" s="154"/>
      <c r="L4182" s="154"/>
      <c r="M4182" s="154"/>
      <c r="N4182" s="154"/>
      <c r="O4182" s="308">
        <f t="shared" si="569"/>
        <v>0</v>
      </c>
    </row>
    <row r="4183" spans="1:15" ht="12.75">
      <c r="A4183" s="16" t="s">
        <v>18</v>
      </c>
      <c r="B4183" s="280" t="s">
        <v>9</v>
      </c>
      <c r="C4183" s="320">
        <v>10</v>
      </c>
      <c r="D4183" s="320">
        <v>12</v>
      </c>
      <c r="E4183" s="292">
        <f>(C4183*D4183)/1000</f>
        <v>0.12</v>
      </c>
      <c r="F4183" s="320">
        <v>10</v>
      </c>
      <c r="G4183" s="320">
        <v>12</v>
      </c>
      <c r="H4183" s="292">
        <f>(F4183*G4183)/1000</f>
        <v>0.12</v>
      </c>
      <c r="I4183" s="320">
        <v>10</v>
      </c>
      <c r="J4183" s="320">
        <v>12</v>
      </c>
      <c r="K4183" s="292">
        <f>(I4183*J4183)/1000</f>
        <v>0.12</v>
      </c>
      <c r="L4183" s="320">
        <v>10</v>
      </c>
      <c r="M4183" s="320">
        <v>12</v>
      </c>
      <c r="N4183" s="292">
        <f>(L4183*M4183)/1000</f>
        <v>0.12</v>
      </c>
      <c r="O4183" s="308">
        <f t="shared" si="569"/>
        <v>0.48</v>
      </c>
    </row>
    <row r="4184" spans="1:15" ht="12.75">
      <c r="A4184" s="16" t="s">
        <v>715</v>
      </c>
      <c r="B4184" s="280" t="s">
        <v>9</v>
      </c>
      <c r="C4184" s="320">
        <v>2</v>
      </c>
      <c r="D4184" s="320">
        <v>200</v>
      </c>
      <c r="E4184" s="322">
        <f>(C4184*D4184)/1000</f>
        <v>0.4</v>
      </c>
      <c r="F4184" s="320">
        <v>1</v>
      </c>
      <c r="G4184" s="320">
        <v>200</v>
      </c>
      <c r="H4184" s="292">
        <f>(F4184*G4184)/1000</f>
        <v>0.2</v>
      </c>
      <c r="I4184" s="320">
        <v>1</v>
      </c>
      <c r="J4184" s="320">
        <v>200</v>
      </c>
      <c r="K4184" s="326">
        <f>(I4184*J4184)/1000</f>
        <v>0.2</v>
      </c>
      <c r="L4184" s="325">
        <v>2</v>
      </c>
      <c r="M4184" s="325">
        <v>200</v>
      </c>
      <c r="N4184" s="324">
        <f>(L4184*M4184)/1000</f>
        <v>0.4</v>
      </c>
      <c r="O4184" s="308">
        <f t="shared" si="569"/>
        <v>1.2000000000000002</v>
      </c>
    </row>
    <row r="4185" spans="1:15" ht="22.5">
      <c r="A4185" s="52" t="s">
        <v>716</v>
      </c>
      <c r="B4185" s="167" t="s">
        <v>22</v>
      </c>
      <c r="C4185" s="320"/>
      <c r="D4185" s="320"/>
      <c r="E4185" s="322">
        <v>1.5</v>
      </c>
      <c r="F4185" s="16"/>
      <c r="G4185" s="16"/>
      <c r="H4185" s="292"/>
      <c r="I4185" s="16"/>
      <c r="J4185" s="16"/>
      <c r="K4185" s="324"/>
      <c r="L4185" s="156"/>
      <c r="M4185" s="156"/>
      <c r="N4185" s="324"/>
      <c r="O4185" s="308">
        <f t="shared" si="569"/>
        <v>1.5</v>
      </c>
    </row>
    <row r="4186" spans="1:15" ht="33.75">
      <c r="A4186" s="52" t="s">
        <v>603</v>
      </c>
      <c r="B4186" s="6" t="s">
        <v>22</v>
      </c>
      <c r="C4186" s="297"/>
      <c r="D4186" s="297"/>
      <c r="E4186" s="292">
        <v>10</v>
      </c>
      <c r="F4186" s="52"/>
      <c r="G4186" s="52"/>
      <c r="H4186" s="292">
        <v>10</v>
      </c>
      <c r="I4186" s="52"/>
      <c r="J4186" s="52"/>
      <c r="K4186" s="324">
        <v>5</v>
      </c>
      <c r="L4186" s="52"/>
      <c r="M4186" s="52"/>
      <c r="N4186" s="324">
        <v>10</v>
      </c>
      <c r="O4186" s="308">
        <f>E4186+H4186+K4186+N4186</f>
        <v>35</v>
      </c>
    </row>
    <row r="4187" spans="1:15" ht="31.5">
      <c r="A4187" s="1" t="s">
        <v>20</v>
      </c>
      <c r="B4187" s="6" t="s">
        <v>1</v>
      </c>
      <c r="C4187" s="327"/>
      <c r="D4187" s="327"/>
      <c r="E4187" s="286">
        <f>SUM(E4183:E4186)</f>
        <v>12.02</v>
      </c>
      <c r="F4187" s="157"/>
      <c r="G4187" s="157"/>
      <c r="H4187" s="286">
        <f>SUM(H4183:H4186)</f>
        <v>10.32</v>
      </c>
      <c r="I4187" s="157"/>
      <c r="J4187" s="157"/>
      <c r="K4187" s="286">
        <f>SUM(K4183:K4186)</f>
        <v>5.32</v>
      </c>
      <c r="L4187" s="286"/>
      <c r="M4187" s="286"/>
      <c r="N4187" s="286">
        <f>SUM(N4183:N4186)</f>
        <v>10.52</v>
      </c>
      <c r="O4187" s="286">
        <f>SUM(O4183:O4186)</f>
        <v>38.18</v>
      </c>
    </row>
    <row r="4188" spans="1:15" ht="12.75">
      <c r="A4188" s="280" t="s">
        <v>604</v>
      </c>
      <c r="B4188" s="280" t="s">
        <v>22</v>
      </c>
      <c r="C4188" s="282"/>
      <c r="D4188" s="282"/>
      <c r="E4188" s="316">
        <f>E4141+E4148+E4153+E4155+E4158+E4162+E4168+E4181+E4187</f>
        <v>58.59</v>
      </c>
      <c r="F4188" s="316"/>
      <c r="G4188" s="316"/>
      <c r="H4188" s="316">
        <f>H4141+H4148+H4153+H4155+H4158+H4162+H4168+H4181+H4187</f>
        <v>17.34</v>
      </c>
      <c r="I4188" s="316"/>
      <c r="J4188" s="316"/>
      <c r="K4188" s="316">
        <f>K4141+K4148+K4153+K4155+K4158+K4162+K4168+K4181+K4187</f>
        <v>43.839999999999996</v>
      </c>
      <c r="L4188" s="316"/>
      <c r="M4188" s="316"/>
      <c r="N4188" s="316">
        <f>N4141+N4148+N4153+N4155+N4158+N4162+N4168+N4181+N4187</f>
        <v>17.54</v>
      </c>
      <c r="O4188" s="316">
        <f>O4141+O4148+O4153+O4155+O4158+O4162+O4168+O4181+O4187</f>
        <v>137.31</v>
      </c>
    </row>
    <row r="4189" spans="1:15" ht="12.75">
      <c r="A4189" s="158"/>
      <c r="B4189" s="158"/>
      <c r="C4189" s="158"/>
      <c r="D4189" s="158"/>
      <c r="E4189" s="158"/>
      <c r="F4189" s="158"/>
      <c r="G4189" s="158"/>
      <c r="H4189" s="158"/>
      <c r="I4189" s="158"/>
      <c r="J4189" s="158"/>
      <c r="K4189" s="158"/>
      <c r="L4189" s="158"/>
      <c r="M4189" s="158"/>
      <c r="N4189" s="158"/>
      <c r="O4189" s="158"/>
    </row>
    <row r="4190" spans="1:15" ht="12.75">
      <c r="A4190" s="349" t="s">
        <v>605</v>
      </c>
      <c r="B4190" s="350"/>
      <c r="C4190" s="350"/>
      <c r="D4190" s="350"/>
      <c r="E4190" s="350"/>
      <c r="F4190" s="350"/>
      <c r="G4190" s="350"/>
      <c r="H4190" s="350"/>
      <c r="I4190" s="350"/>
      <c r="J4190" s="350"/>
      <c r="K4190" s="350"/>
      <c r="L4190" s="350"/>
      <c r="M4190" s="350"/>
      <c r="N4190" s="350"/>
      <c r="O4190" s="351"/>
    </row>
    <row r="4191" spans="1:15" ht="12.75">
      <c r="A4191" s="333"/>
      <c r="B4191" s="329"/>
      <c r="C4191" s="329"/>
      <c r="D4191" s="329"/>
      <c r="E4191" s="329"/>
      <c r="F4191" s="329"/>
      <c r="G4191" s="329"/>
      <c r="H4191" s="329"/>
      <c r="I4191" s="329"/>
      <c r="J4191" s="329"/>
      <c r="K4191" s="329"/>
      <c r="L4191" s="329"/>
      <c r="M4191" s="329"/>
      <c r="N4191" s="329"/>
      <c r="O4191" s="329"/>
    </row>
    <row r="4192" spans="1:15" ht="12.75">
      <c r="A4192" s="328" t="s">
        <v>606</v>
      </c>
      <c r="B4192" s="280" t="s">
        <v>22</v>
      </c>
      <c r="C4192" s="329"/>
      <c r="D4192" s="329"/>
      <c r="E4192" s="308"/>
      <c r="F4192" s="329"/>
      <c r="G4192" s="329"/>
      <c r="H4192" s="329"/>
      <c r="I4192" s="329"/>
      <c r="J4192" s="329"/>
      <c r="K4192" s="308"/>
      <c r="L4192" s="329"/>
      <c r="M4192" s="329"/>
      <c r="N4192" s="308"/>
      <c r="O4192" s="308">
        <f>E4192+H4192+K4192+N4192</f>
        <v>0</v>
      </c>
    </row>
    <row r="4193" spans="1:15" ht="12.75">
      <c r="A4193" s="328" t="s">
        <v>607</v>
      </c>
      <c r="B4193" s="280" t="s">
        <v>22</v>
      </c>
      <c r="C4193" s="329"/>
      <c r="D4193" s="329"/>
      <c r="E4193" s="308"/>
      <c r="F4193" s="329"/>
      <c r="G4193" s="329"/>
      <c r="H4193" s="308"/>
      <c r="I4193" s="329"/>
      <c r="J4193" s="329"/>
      <c r="K4193" s="308">
        <v>20</v>
      </c>
      <c r="L4193" s="329"/>
      <c r="M4193" s="329"/>
      <c r="N4193" s="308"/>
      <c r="O4193" s="308">
        <f>E4193+H4193+K4193+N4193</f>
        <v>20</v>
      </c>
    </row>
    <row r="4194" spans="1:15" ht="12.75">
      <c r="A4194" s="104" t="s">
        <v>608</v>
      </c>
      <c r="B4194" s="280" t="s">
        <v>22</v>
      </c>
      <c r="C4194" s="104"/>
      <c r="D4194" s="104"/>
      <c r="E4194" s="292"/>
      <c r="F4194" s="292"/>
      <c r="G4194" s="292"/>
      <c r="H4194" s="292"/>
      <c r="I4194" s="292"/>
      <c r="J4194" s="292"/>
      <c r="K4194" s="292"/>
      <c r="L4194" s="292"/>
      <c r="M4194" s="292"/>
      <c r="N4194" s="292"/>
      <c r="O4194" s="308">
        <f>E4194+H4194+K4194+N4194</f>
        <v>0</v>
      </c>
    </row>
    <row r="4195" spans="1:15" ht="21">
      <c r="A4195" s="167" t="s">
        <v>28</v>
      </c>
      <c r="B4195" s="167" t="s">
        <v>1</v>
      </c>
      <c r="C4195" s="52"/>
      <c r="D4195" s="52"/>
      <c r="E4195" s="302">
        <f>SUM(E4192:E4194)</f>
        <v>0</v>
      </c>
      <c r="F4195" s="313"/>
      <c r="G4195" s="313"/>
      <c r="H4195" s="302">
        <f>SUM(H4192:H4194)</f>
        <v>0</v>
      </c>
      <c r="I4195" s="313"/>
      <c r="J4195" s="313"/>
      <c r="K4195" s="302">
        <f>SUM(K4192:K4194)</f>
        <v>20</v>
      </c>
      <c r="L4195" s="302"/>
      <c r="M4195" s="302"/>
      <c r="N4195" s="302">
        <f>SUM(N4192:N4194)</f>
        <v>0</v>
      </c>
      <c r="O4195" s="286">
        <f>SUM(O4192:O4194)</f>
        <v>20</v>
      </c>
    </row>
    <row r="4196" spans="1:15" ht="12.75">
      <c r="A4196" s="352" t="s">
        <v>609</v>
      </c>
      <c r="B4196" s="353"/>
      <c r="C4196" s="353"/>
      <c r="D4196" s="353"/>
      <c r="E4196" s="353"/>
      <c r="F4196" s="353"/>
      <c r="G4196" s="353"/>
      <c r="H4196" s="353"/>
      <c r="I4196" s="353"/>
      <c r="J4196" s="353"/>
      <c r="K4196" s="353"/>
      <c r="L4196" s="353"/>
      <c r="M4196" s="353"/>
      <c r="N4196" s="353"/>
      <c r="O4196" s="354"/>
    </row>
    <row r="4197" spans="1:15" ht="22.5">
      <c r="A4197" s="52" t="s">
        <v>30</v>
      </c>
      <c r="B4197" s="167" t="s">
        <v>22</v>
      </c>
      <c r="C4197" s="167"/>
      <c r="D4197" s="168"/>
      <c r="E4197" s="302">
        <v>2.03</v>
      </c>
      <c r="F4197" s="302"/>
      <c r="G4197" s="302"/>
      <c r="H4197" s="302">
        <v>2.03</v>
      </c>
      <c r="I4197" s="302"/>
      <c r="J4197" s="302"/>
      <c r="K4197" s="302">
        <v>2.03</v>
      </c>
      <c r="L4197" s="302"/>
      <c r="M4197" s="302"/>
      <c r="N4197" s="302">
        <v>2.03</v>
      </c>
      <c r="O4197" s="316">
        <f>E4197+H4197+K4197+N4197</f>
        <v>8.12</v>
      </c>
    </row>
    <row r="4198" spans="1:15" ht="21.75">
      <c r="A4198" s="331" t="s">
        <v>616</v>
      </c>
      <c r="B4198" s="280" t="s">
        <v>1</v>
      </c>
      <c r="C4198" s="282"/>
      <c r="D4198" s="282"/>
      <c r="E4198" s="316">
        <f>SUM(E4197:E4197)</f>
        <v>2.03</v>
      </c>
      <c r="F4198" s="316"/>
      <c r="G4198" s="316"/>
      <c r="H4198" s="316">
        <f>SUM(H4197:H4197)</f>
        <v>2.03</v>
      </c>
      <c r="I4198" s="316"/>
      <c r="J4198" s="316"/>
      <c r="K4198" s="316">
        <f>SUM(K4197:K4197)</f>
        <v>2.03</v>
      </c>
      <c r="L4198" s="316"/>
      <c r="M4198" s="316"/>
      <c r="N4198" s="316">
        <f>SUM(N4197:N4197)</f>
        <v>2.03</v>
      </c>
      <c r="O4198" s="316">
        <f>SUM(O4197:O4197)</f>
        <v>8.12</v>
      </c>
    </row>
    <row r="4199" spans="1:15" ht="12.75">
      <c r="A4199" s="158"/>
      <c r="B4199" s="158"/>
      <c r="C4199" s="158"/>
      <c r="D4199" s="158"/>
      <c r="E4199" s="158"/>
      <c r="F4199" s="158"/>
      <c r="G4199" s="158"/>
      <c r="H4199" s="158"/>
      <c r="I4199" s="158"/>
      <c r="J4199" s="158"/>
      <c r="K4199" s="158"/>
      <c r="L4199" s="158"/>
      <c r="M4199" s="158"/>
      <c r="N4199" s="158"/>
      <c r="O4199" s="158"/>
    </row>
    <row r="4200" spans="1:15" ht="12.75">
      <c r="A4200" s="355" t="s">
        <v>617</v>
      </c>
      <c r="B4200" s="356"/>
      <c r="C4200" s="357"/>
      <c r="D4200" s="158"/>
      <c r="E4200" s="316">
        <f>E4188+E4195+E4198</f>
        <v>60.620000000000005</v>
      </c>
      <c r="F4200" s="341"/>
      <c r="G4200" s="341"/>
      <c r="H4200" s="316">
        <f>H4188+H4195+H4198</f>
        <v>19.37</v>
      </c>
      <c r="I4200" s="341"/>
      <c r="J4200" s="341"/>
      <c r="K4200" s="316">
        <f>K4188+K4195+K4198</f>
        <v>65.86999999999999</v>
      </c>
      <c r="L4200" s="341"/>
      <c r="M4200" s="341"/>
      <c r="N4200" s="316">
        <f>N4188+N4195+N4198</f>
        <v>19.57</v>
      </c>
      <c r="O4200" s="316">
        <f>O4188+O4195+O4198</f>
        <v>165.43</v>
      </c>
    </row>
    <row r="4201" spans="1:15" ht="12.75">
      <c r="A4201" s="342"/>
      <c r="B4201" s="342"/>
      <c r="C4201" s="342"/>
      <c r="D4201" s="334"/>
      <c r="E4201" s="343"/>
      <c r="F4201" s="345"/>
      <c r="G4201" s="345"/>
      <c r="H4201" s="343"/>
      <c r="I4201" s="345"/>
      <c r="J4201" s="345"/>
      <c r="K4201" s="343"/>
      <c r="L4201" s="345"/>
      <c r="M4201" s="345"/>
      <c r="N4201" s="343"/>
      <c r="O4201" s="343"/>
    </row>
    <row r="4202" spans="1:15" ht="12.75">
      <c r="A4202" s="342"/>
      <c r="B4202" s="342"/>
      <c r="C4202" s="342"/>
      <c r="D4202" s="334"/>
      <c r="E4202" s="343"/>
      <c r="F4202" s="345"/>
      <c r="G4202" s="345"/>
      <c r="H4202" s="343"/>
      <c r="I4202" s="345"/>
      <c r="J4202" s="345"/>
      <c r="K4202" s="343"/>
      <c r="L4202" s="345"/>
      <c r="M4202" s="345"/>
      <c r="N4202" s="343"/>
      <c r="O4202" s="343"/>
    </row>
    <row r="4203" spans="1:15" ht="12.75">
      <c r="A4203" s="342"/>
      <c r="B4203" s="342"/>
      <c r="C4203" s="342"/>
      <c r="D4203" s="334"/>
      <c r="E4203" s="343"/>
      <c r="F4203" s="345"/>
      <c r="G4203" s="345"/>
      <c r="H4203" s="343"/>
      <c r="I4203" s="345"/>
      <c r="J4203" s="345"/>
      <c r="K4203" s="343"/>
      <c r="L4203" s="345"/>
      <c r="M4203" s="345"/>
      <c r="N4203" s="343"/>
      <c r="O4203" s="343"/>
    </row>
    <row r="4204" spans="1:15" ht="12.75">
      <c r="A4204" s="342"/>
      <c r="B4204" s="342"/>
      <c r="C4204" s="342"/>
      <c r="D4204" s="334"/>
      <c r="E4204" s="343"/>
      <c r="F4204" s="345"/>
      <c r="G4204" s="345"/>
      <c r="H4204" s="343"/>
      <c r="I4204" s="345"/>
      <c r="J4204" s="345"/>
      <c r="K4204" s="343"/>
      <c r="L4204" s="345"/>
      <c r="M4204" s="345"/>
      <c r="N4204" s="343"/>
      <c r="O4204" s="343"/>
    </row>
    <row r="4205" spans="1:15" ht="12.75">
      <c r="A4205" s="342"/>
      <c r="B4205" s="342"/>
      <c r="C4205" s="342"/>
      <c r="D4205" s="334"/>
      <c r="E4205" s="343"/>
      <c r="F4205" s="345"/>
      <c r="G4205" s="345"/>
      <c r="H4205" s="343"/>
      <c r="I4205" s="345"/>
      <c r="J4205" s="345"/>
      <c r="K4205" s="343"/>
      <c r="L4205" s="345"/>
      <c r="M4205" s="345"/>
      <c r="N4205" s="343"/>
      <c r="O4205" s="343"/>
    </row>
    <row r="4206" spans="1:15" ht="12.75">
      <c r="A4206" s="342"/>
      <c r="B4206" s="342"/>
      <c r="C4206" s="342"/>
      <c r="D4206" s="334"/>
      <c r="E4206" s="343"/>
      <c r="F4206" s="345"/>
      <c r="G4206" s="345"/>
      <c r="H4206" s="343"/>
      <c r="I4206" s="345"/>
      <c r="J4206" s="345"/>
      <c r="K4206" s="343"/>
      <c r="L4206" s="345"/>
      <c r="M4206" s="345"/>
      <c r="N4206" s="343"/>
      <c r="O4206" s="343"/>
    </row>
    <row r="4207" spans="1:15" ht="12.75">
      <c r="A4207" s="342"/>
      <c r="B4207" s="342"/>
      <c r="C4207" s="342"/>
      <c r="D4207" s="334"/>
      <c r="E4207" s="343"/>
      <c r="F4207" s="345"/>
      <c r="G4207" s="345"/>
      <c r="H4207" s="343"/>
      <c r="I4207" s="345"/>
      <c r="J4207" s="345"/>
      <c r="K4207" s="343"/>
      <c r="L4207" s="345"/>
      <c r="M4207" s="345"/>
      <c r="N4207" s="343"/>
      <c r="O4207" s="343"/>
    </row>
    <row r="4208" spans="1:15" ht="12.75">
      <c r="A4208" s="342"/>
      <c r="B4208" s="342"/>
      <c r="C4208" s="342"/>
      <c r="D4208" s="334"/>
      <c r="E4208" s="343"/>
      <c r="F4208" s="345"/>
      <c r="G4208" s="345"/>
      <c r="H4208" s="343"/>
      <c r="I4208" s="345"/>
      <c r="J4208" s="345"/>
      <c r="K4208" s="343"/>
      <c r="L4208" s="345"/>
      <c r="M4208" s="345"/>
      <c r="N4208" s="343"/>
      <c r="O4208" s="343"/>
    </row>
    <row r="4209" spans="1:15" ht="12.75">
      <c r="A4209" s="342"/>
      <c r="B4209" s="342"/>
      <c r="C4209" s="342"/>
      <c r="D4209" s="334"/>
      <c r="E4209" s="343"/>
      <c r="F4209" s="345"/>
      <c r="G4209" s="345"/>
      <c r="H4209" s="343"/>
      <c r="I4209" s="345"/>
      <c r="J4209" s="345"/>
      <c r="K4209" s="343"/>
      <c r="L4209" s="345"/>
      <c r="M4209" s="345"/>
      <c r="N4209" s="343"/>
      <c r="O4209" s="343"/>
    </row>
    <row r="4210" spans="1:15" ht="12.75">
      <c r="A4210" s="342"/>
      <c r="B4210" s="342"/>
      <c r="C4210" s="342"/>
      <c r="D4210" s="334"/>
      <c r="E4210" s="343"/>
      <c r="F4210" s="345"/>
      <c r="G4210" s="345"/>
      <c r="H4210" s="343"/>
      <c r="I4210" s="345"/>
      <c r="J4210" s="345"/>
      <c r="K4210" s="343"/>
      <c r="L4210" s="345"/>
      <c r="M4210" s="345"/>
      <c r="N4210" s="343"/>
      <c r="O4210" s="343"/>
    </row>
    <row r="4211" spans="1:15" ht="12.75">
      <c r="A4211" s="342"/>
      <c r="B4211" s="342"/>
      <c r="C4211" s="342"/>
      <c r="D4211" s="334"/>
      <c r="E4211" s="343"/>
      <c r="F4211" s="345"/>
      <c r="G4211" s="345"/>
      <c r="H4211" s="343"/>
      <c r="I4211" s="345"/>
      <c r="J4211" s="345"/>
      <c r="K4211" s="343"/>
      <c r="L4211" s="345"/>
      <c r="M4211" s="345"/>
      <c r="N4211" s="343"/>
      <c r="O4211" s="343"/>
    </row>
    <row r="4212" spans="1:15" ht="12.75">
      <c r="A4212" s="342"/>
      <c r="B4212" s="342"/>
      <c r="C4212" s="342"/>
      <c r="D4212" s="334"/>
      <c r="E4212" s="343"/>
      <c r="F4212" s="345"/>
      <c r="G4212" s="345"/>
      <c r="H4212" s="343"/>
      <c r="I4212" s="345"/>
      <c r="J4212" s="345"/>
      <c r="K4212" s="343"/>
      <c r="L4212" s="345"/>
      <c r="M4212" s="345"/>
      <c r="N4212" s="343"/>
      <c r="O4212" s="343"/>
    </row>
    <row r="4213" spans="1:15" ht="12.75">
      <c r="A4213" s="346"/>
      <c r="B4213" s="334"/>
      <c r="C4213" s="334"/>
      <c r="D4213" s="334"/>
      <c r="E4213" s="343"/>
      <c r="F4213" s="345"/>
      <c r="G4213" s="345"/>
      <c r="H4213" s="343"/>
      <c r="I4213" s="345"/>
      <c r="J4213" s="345"/>
      <c r="K4213" s="343"/>
      <c r="L4213" s="345"/>
      <c r="M4213" s="345"/>
      <c r="N4213" s="343"/>
      <c r="O4213" s="343"/>
    </row>
    <row r="4214" spans="1:15" ht="12.75">
      <c r="A4214" s="346"/>
      <c r="B4214" s="334"/>
      <c r="C4214" s="334"/>
      <c r="D4214" s="334"/>
      <c r="E4214" s="343"/>
      <c r="F4214" s="345"/>
      <c r="G4214" s="345"/>
      <c r="H4214" s="343"/>
      <c r="I4214" s="345"/>
      <c r="J4214" s="345"/>
      <c r="K4214" s="343"/>
      <c r="L4214" s="345"/>
      <c r="M4214" s="345"/>
      <c r="N4214" s="343"/>
      <c r="O4214" s="343"/>
    </row>
    <row r="4215" spans="1:15" ht="12.75">
      <c r="A4215" s="373" t="s">
        <v>717</v>
      </c>
      <c r="B4215" s="373"/>
      <c r="C4215" s="373"/>
      <c r="D4215" s="373"/>
      <c r="E4215" s="373"/>
      <c r="F4215" s="373"/>
      <c r="G4215" s="373"/>
      <c r="H4215" s="373"/>
      <c r="I4215" s="373"/>
      <c r="J4215" s="373"/>
      <c r="K4215" s="373"/>
      <c r="L4215" s="373"/>
      <c r="M4215" s="373"/>
      <c r="N4215" s="373"/>
      <c r="O4215" s="373"/>
    </row>
    <row r="4216" spans="1:15" ht="12.75">
      <c r="A4216" s="340"/>
      <c r="B4216" s="340"/>
      <c r="C4216" s="340"/>
      <c r="D4216" s="340"/>
      <c r="E4216" s="340"/>
      <c r="F4216" s="340"/>
      <c r="G4216" s="340"/>
      <c r="H4216" s="340"/>
      <c r="I4216" s="340"/>
      <c r="J4216" s="340"/>
      <c r="K4216" s="340"/>
      <c r="L4216" s="340"/>
      <c r="M4216" s="340"/>
      <c r="N4216" s="340"/>
      <c r="O4216" s="340"/>
    </row>
    <row r="4217" spans="1:15" ht="52.5">
      <c r="A4217" s="276" t="s">
        <v>43</v>
      </c>
      <c r="B4217" s="276" t="s">
        <v>44</v>
      </c>
      <c r="C4217" s="367" t="s">
        <v>45</v>
      </c>
      <c r="D4217" s="368"/>
      <c r="E4217" s="368"/>
      <c r="F4217" s="368"/>
      <c r="G4217" s="368"/>
      <c r="H4217" s="368"/>
      <c r="I4217" s="368"/>
      <c r="J4217" s="368"/>
      <c r="K4217" s="368"/>
      <c r="L4217" s="368"/>
      <c r="M4217" s="368"/>
      <c r="N4217" s="369"/>
      <c r="O4217" s="130" t="s">
        <v>46</v>
      </c>
    </row>
    <row r="4218" spans="1:15" ht="12.75">
      <c r="A4218" s="277"/>
      <c r="B4218" s="277"/>
      <c r="C4218" s="367" t="s">
        <v>47</v>
      </c>
      <c r="D4218" s="368"/>
      <c r="E4218" s="369"/>
      <c r="F4218" s="367" t="s">
        <v>48</v>
      </c>
      <c r="G4218" s="368"/>
      <c r="H4218" s="369"/>
      <c r="I4218" s="367" t="s">
        <v>49</v>
      </c>
      <c r="J4218" s="368"/>
      <c r="K4218" s="369"/>
      <c r="L4218" s="367" t="s">
        <v>50</v>
      </c>
      <c r="M4218" s="368"/>
      <c r="N4218" s="369"/>
      <c r="O4218" s="130"/>
    </row>
    <row r="4219" spans="1:15" ht="21">
      <c r="A4219" s="278"/>
      <c r="B4219" s="278"/>
      <c r="C4219" s="277" t="s">
        <v>51</v>
      </c>
      <c r="D4219" s="277" t="s">
        <v>52</v>
      </c>
      <c r="E4219" s="277" t="s">
        <v>53</v>
      </c>
      <c r="F4219" s="277" t="s">
        <v>51</v>
      </c>
      <c r="G4219" s="277" t="s">
        <v>54</v>
      </c>
      <c r="H4219" s="277" t="s">
        <v>53</v>
      </c>
      <c r="I4219" s="277" t="s">
        <v>51</v>
      </c>
      <c r="J4219" s="277" t="s">
        <v>54</v>
      </c>
      <c r="K4219" s="277" t="s">
        <v>53</v>
      </c>
      <c r="L4219" s="130" t="s">
        <v>51</v>
      </c>
      <c r="M4219" s="130" t="s">
        <v>54</v>
      </c>
      <c r="N4219" s="130" t="s">
        <v>53</v>
      </c>
      <c r="O4219" s="132"/>
    </row>
    <row r="4220" spans="1:15" ht="12.75">
      <c r="A4220" s="359" t="s">
        <v>718</v>
      </c>
      <c r="B4220" s="360"/>
      <c r="C4220" s="360"/>
      <c r="D4220" s="360"/>
      <c r="E4220" s="360"/>
      <c r="F4220" s="360"/>
      <c r="G4220" s="360"/>
      <c r="H4220" s="360"/>
      <c r="I4220" s="360"/>
      <c r="J4220" s="360"/>
      <c r="K4220" s="360"/>
      <c r="L4220" s="360"/>
      <c r="M4220" s="360"/>
      <c r="N4220" s="360"/>
      <c r="O4220" s="361"/>
    </row>
    <row r="4221" spans="1:15" ht="12.75">
      <c r="A4221" s="296"/>
      <c r="B4221" s="167"/>
      <c r="C4221" s="52"/>
      <c r="D4221" s="52"/>
      <c r="E4221" s="281"/>
      <c r="F4221" s="52"/>
      <c r="G4221" s="52"/>
      <c r="H4221" s="281"/>
      <c r="I4221" s="52"/>
      <c r="J4221" s="52"/>
      <c r="K4221" s="281"/>
      <c r="L4221" s="155"/>
      <c r="M4221" s="155"/>
      <c r="N4221" s="300"/>
      <c r="O4221" s="301"/>
    </row>
    <row r="4222" spans="1:15" ht="21">
      <c r="A4222" s="167" t="s">
        <v>60</v>
      </c>
      <c r="B4222" s="167"/>
      <c r="C4222" s="52"/>
      <c r="D4222" s="52"/>
      <c r="E4222" s="302">
        <v>0</v>
      </c>
      <c r="F4222" s="303"/>
      <c r="G4222" s="303"/>
      <c r="H4222" s="302">
        <v>0</v>
      </c>
      <c r="I4222" s="303"/>
      <c r="J4222" s="303"/>
      <c r="K4222" s="302">
        <v>0</v>
      </c>
      <c r="L4222" s="304"/>
      <c r="M4222" s="304"/>
      <c r="N4222" s="304">
        <v>0</v>
      </c>
      <c r="O4222" s="305">
        <f>SUM(E4222,H4222,K4222,N4222)</f>
        <v>0</v>
      </c>
    </row>
    <row r="4223" spans="1:15" ht="12.75">
      <c r="A4223" s="362" t="s">
        <v>61</v>
      </c>
      <c r="B4223" s="371"/>
      <c r="C4223" s="371"/>
      <c r="D4223" s="372"/>
      <c r="E4223" s="158"/>
      <c r="F4223" s="158"/>
      <c r="G4223" s="158"/>
      <c r="H4223" s="158"/>
      <c r="I4223" s="158"/>
      <c r="J4223" s="158"/>
      <c r="K4223" s="158"/>
      <c r="L4223" s="158"/>
      <c r="M4223" s="158"/>
      <c r="N4223" s="158"/>
      <c r="O4223" s="158"/>
    </row>
    <row r="4224" spans="1:15" ht="22.5">
      <c r="A4224" s="52" t="s">
        <v>62</v>
      </c>
      <c r="B4224" s="167" t="s">
        <v>63</v>
      </c>
      <c r="C4224" s="297"/>
      <c r="D4224" s="297"/>
      <c r="E4224" s="302">
        <f>C4224*D4224</f>
        <v>0</v>
      </c>
      <c r="F4224" s="297"/>
      <c r="G4224" s="297"/>
      <c r="H4224" s="302">
        <f>F4224*G4224</f>
        <v>0</v>
      </c>
      <c r="I4224" s="297"/>
      <c r="J4224" s="297"/>
      <c r="K4224" s="302">
        <f>I4224*J4224</f>
        <v>0</v>
      </c>
      <c r="L4224" s="307"/>
      <c r="M4224" s="303"/>
      <c r="N4224" s="302">
        <f>L4224*M4224</f>
        <v>0</v>
      </c>
      <c r="O4224" s="308">
        <f>E4224+H4224+K4224+N4224</f>
        <v>0</v>
      </c>
    </row>
    <row r="4225" spans="1:15" ht="22.5">
      <c r="A4225" s="52" t="s">
        <v>64</v>
      </c>
      <c r="B4225" s="167" t="s">
        <v>65</v>
      </c>
      <c r="C4225" s="297"/>
      <c r="D4225" s="297"/>
      <c r="E4225" s="302">
        <f>C4225*D4225</f>
        <v>0</v>
      </c>
      <c r="F4225" s="297"/>
      <c r="G4225" s="297"/>
      <c r="H4225" s="302">
        <f>F4225*G4225</f>
        <v>0</v>
      </c>
      <c r="I4225" s="297"/>
      <c r="J4225" s="297"/>
      <c r="K4225" s="302">
        <f>I4225*J4225</f>
        <v>0</v>
      </c>
      <c r="L4225" s="307"/>
      <c r="M4225" s="303"/>
      <c r="N4225" s="302">
        <f>L4225*M4225</f>
        <v>0</v>
      </c>
      <c r="O4225" s="308">
        <f>E4225+H4225+K4225+N4225</f>
        <v>0</v>
      </c>
    </row>
    <row r="4226" spans="1:15" ht="45">
      <c r="A4226" s="52" t="s">
        <v>66</v>
      </c>
      <c r="B4226" s="167" t="s">
        <v>65</v>
      </c>
      <c r="C4226" s="297"/>
      <c r="D4226" s="297"/>
      <c r="E4226" s="302">
        <f>C4226*D4226</f>
        <v>0</v>
      </c>
      <c r="F4226" s="297"/>
      <c r="G4226" s="297"/>
      <c r="H4226" s="302">
        <f>F4226*G4226</f>
        <v>0</v>
      </c>
      <c r="I4226" s="297"/>
      <c r="J4226" s="297"/>
      <c r="K4226" s="302">
        <f>I4226*J4226</f>
        <v>0</v>
      </c>
      <c r="L4226" s="307"/>
      <c r="M4226" s="303"/>
      <c r="N4226" s="302">
        <f>L4226*M4226</f>
        <v>0</v>
      </c>
      <c r="O4226" s="308">
        <f>E4226+H4226+K4226+N4226</f>
        <v>0</v>
      </c>
    </row>
    <row r="4227" spans="1:15" ht="22.5">
      <c r="A4227" s="52" t="s">
        <v>67</v>
      </c>
      <c r="B4227" s="167" t="s">
        <v>32</v>
      </c>
      <c r="C4227" s="297"/>
      <c r="D4227" s="297"/>
      <c r="E4227" s="302">
        <f>C4227*D4227</f>
        <v>0</v>
      </c>
      <c r="F4227" s="297"/>
      <c r="G4227" s="297"/>
      <c r="H4227" s="302">
        <f>F4227*G4227</f>
        <v>0</v>
      </c>
      <c r="I4227" s="297"/>
      <c r="J4227" s="297"/>
      <c r="K4227" s="302">
        <f>I4227*J4227</f>
        <v>0</v>
      </c>
      <c r="L4227" s="297"/>
      <c r="M4227" s="297"/>
      <c r="N4227" s="302">
        <f>L4227*M4227</f>
        <v>0</v>
      </c>
      <c r="O4227" s="308">
        <f>E4227+H4227+K4227+N4227</f>
        <v>0</v>
      </c>
    </row>
    <row r="4228" spans="1:15" ht="22.5">
      <c r="A4228" s="52" t="s">
        <v>68</v>
      </c>
      <c r="B4228" s="167" t="s">
        <v>32</v>
      </c>
      <c r="C4228" s="297"/>
      <c r="D4228" s="297"/>
      <c r="E4228" s="302">
        <f>C4228*D4228</f>
        <v>0</v>
      </c>
      <c r="F4228" s="297"/>
      <c r="G4228" s="297"/>
      <c r="H4228" s="302">
        <f>F4228*G4228</f>
        <v>0</v>
      </c>
      <c r="I4228" s="297"/>
      <c r="J4228" s="297"/>
      <c r="K4228" s="302">
        <f>I4228*J4228</f>
        <v>0</v>
      </c>
      <c r="L4228" s="303"/>
      <c r="M4228" s="303"/>
      <c r="N4228" s="302">
        <f>L4228*M4228</f>
        <v>0</v>
      </c>
      <c r="O4228" s="308">
        <f>E4228+H4228+K4228+N4228</f>
        <v>0</v>
      </c>
    </row>
    <row r="4229" spans="1:15" ht="52.5">
      <c r="A4229" s="291" t="s">
        <v>69</v>
      </c>
      <c r="B4229" s="309" t="s">
        <v>1</v>
      </c>
      <c r="C4229" s="157"/>
      <c r="D4229" s="157"/>
      <c r="E4229" s="286">
        <f>E4224+E4225+E4226+E4227+E4228</f>
        <v>0</v>
      </c>
      <c r="F4229" s="286"/>
      <c r="G4229" s="286"/>
      <c r="H4229" s="286">
        <f>H4224+H4225+H4226+H4227+H4228</f>
        <v>0</v>
      </c>
      <c r="I4229" s="286"/>
      <c r="J4229" s="286"/>
      <c r="K4229" s="286">
        <f>K4224+K4225+K4226+K4227+K4228</f>
        <v>0</v>
      </c>
      <c r="L4229" s="286"/>
      <c r="M4229" s="286"/>
      <c r="N4229" s="286">
        <f>N4224+N4225+N4226+N4227+N4228</f>
        <v>0</v>
      </c>
      <c r="O4229" s="286">
        <f>O4224+O4225+O4226+O4227+O4228</f>
        <v>0</v>
      </c>
    </row>
    <row r="4230" spans="1:15" ht="12.75">
      <c r="A4230" s="352" t="s">
        <v>554</v>
      </c>
      <c r="B4230" s="365"/>
      <c r="C4230" s="365"/>
      <c r="D4230" s="365"/>
      <c r="E4230" s="365"/>
      <c r="F4230" s="365"/>
      <c r="G4230" s="365"/>
      <c r="H4230" s="365"/>
      <c r="I4230" s="365"/>
      <c r="J4230" s="365"/>
      <c r="K4230" s="365"/>
      <c r="L4230" s="365"/>
      <c r="M4230" s="365"/>
      <c r="N4230" s="365"/>
      <c r="O4230" s="366"/>
    </row>
    <row r="4231" spans="1:15" ht="12.75">
      <c r="A4231" s="167" t="s">
        <v>711</v>
      </c>
      <c r="B4231" s="1"/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</row>
    <row r="4232" spans="1:15" ht="22.5">
      <c r="A4232" s="52" t="s">
        <v>557</v>
      </c>
      <c r="B4232" s="167" t="s">
        <v>141</v>
      </c>
      <c r="C4232" s="297"/>
      <c r="D4232" s="297"/>
      <c r="E4232" s="302">
        <v>0</v>
      </c>
      <c r="F4232" s="297"/>
      <c r="G4232" s="297"/>
      <c r="H4232" s="302">
        <v>0</v>
      </c>
      <c r="I4232" s="297"/>
      <c r="J4232" s="297"/>
      <c r="K4232" s="302">
        <v>0</v>
      </c>
      <c r="L4232" s="307"/>
      <c r="M4232" s="303"/>
      <c r="N4232" s="302">
        <v>0</v>
      </c>
      <c r="O4232" s="308">
        <f>E4232+H4232+K4232+N4232</f>
        <v>0</v>
      </c>
    </row>
    <row r="4233" spans="1:15" ht="22.5">
      <c r="A4233" s="52" t="s">
        <v>712</v>
      </c>
      <c r="B4233" s="167" t="s">
        <v>22</v>
      </c>
      <c r="C4233" s="297"/>
      <c r="D4233" s="297"/>
      <c r="E4233" s="302"/>
      <c r="F4233" s="297"/>
      <c r="G4233" s="297"/>
      <c r="H4233" s="302"/>
      <c r="I4233" s="297"/>
      <c r="J4233" s="297"/>
      <c r="K4233" s="302"/>
      <c r="L4233" s="307"/>
      <c r="M4233" s="307"/>
      <c r="N4233" s="302"/>
      <c r="O4233" s="308">
        <f>E4233+H4233+K4233+N4233</f>
        <v>0</v>
      </c>
    </row>
    <row r="4234" spans="1:15" ht="21">
      <c r="A4234" s="167" t="s">
        <v>713</v>
      </c>
      <c r="B4234" s="167" t="s">
        <v>22</v>
      </c>
      <c r="C4234" s="297"/>
      <c r="D4234" s="297"/>
      <c r="E4234" s="302">
        <f>SUM(E4232:E4233)</f>
        <v>0</v>
      </c>
      <c r="F4234" s="297"/>
      <c r="G4234" s="297"/>
      <c r="H4234" s="302">
        <f>SUM(H4232:H4233)</f>
        <v>0</v>
      </c>
      <c r="I4234" s="297"/>
      <c r="J4234" s="297"/>
      <c r="K4234" s="302">
        <f>SUM(K4232:K4233)</f>
        <v>0</v>
      </c>
      <c r="L4234" s="307"/>
      <c r="M4234" s="307"/>
      <c r="N4234" s="302">
        <f>SUM(N4232:N4233)</f>
        <v>0</v>
      </c>
      <c r="O4234" s="308">
        <f>SUM(O4232:O4233)</f>
        <v>0</v>
      </c>
    </row>
    <row r="4235" spans="1:15" ht="12.75">
      <c r="A4235" s="167"/>
      <c r="B4235" s="167"/>
      <c r="C4235" s="167"/>
      <c r="D4235" s="167"/>
      <c r="E4235" s="310"/>
      <c r="F4235" s="167"/>
      <c r="G4235" s="167"/>
      <c r="H4235" s="167"/>
      <c r="I4235" s="167"/>
      <c r="J4235" s="167"/>
      <c r="K4235" s="310"/>
      <c r="L4235" s="310"/>
      <c r="M4235" s="310"/>
      <c r="N4235" s="310"/>
      <c r="O4235" s="311"/>
    </row>
    <row r="4236" spans="1:15" ht="12.75">
      <c r="A4236" s="167" t="s">
        <v>560</v>
      </c>
      <c r="B4236" s="167" t="s">
        <v>561</v>
      </c>
      <c r="C4236" s="52"/>
      <c r="D4236" s="52"/>
      <c r="E4236" s="302">
        <v>50</v>
      </c>
      <c r="F4236" s="160"/>
      <c r="G4236" s="160"/>
      <c r="H4236" s="168"/>
      <c r="I4236" s="160"/>
      <c r="J4236" s="160"/>
      <c r="K4236" s="168">
        <v>50</v>
      </c>
      <c r="L4236" s="160"/>
      <c r="M4236" s="160"/>
      <c r="N4236" s="168"/>
      <c r="O4236" s="308">
        <f>E4236+H4236+K4236+N4236</f>
        <v>100</v>
      </c>
    </row>
    <row r="4237" spans="1:15" ht="12.75">
      <c r="A4237" s="167"/>
      <c r="B4237" s="167"/>
      <c r="C4237" s="52"/>
      <c r="D4237" s="52"/>
      <c r="E4237" s="302"/>
      <c r="F4237" s="160"/>
      <c r="G4237" s="160"/>
      <c r="H4237" s="168"/>
      <c r="I4237" s="160"/>
      <c r="J4237" s="160"/>
      <c r="K4237" s="168"/>
      <c r="L4237" s="160"/>
      <c r="M4237" s="160"/>
      <c r="N4237" s="168"/>
      <c r="O4237" s="308"/>
    </row>
    <row r="4238" spans="1:15" ht="31.5">
      <c r="A4238" s="167" t="s">
        <v>634</v>
      </c>
      <c r="B4238" s="167"/>
      <c r="C4238" s="52"/>
      <c r="D4238" s="52"/>
      <c r="E4238" s="302"/>
      <c r="F4238" s="160"/>
      <c r="G4238" s="160"/>
      <c r="H4238" s="168"/>
      <c r="I4238" s="160"/>
      <c r="J4238" s="160"/>
      <c r="K4238" s="168"/>
      <c r="L4238" s="160"/>
      <c r="M4238" s="160"/>
      <c r="N4238" s="168"/>
      <c r="O4238" s="308"/>
    </row>
    <row r="4239" spans="1:15" ht="12.75">
      <c r="A4239" s="52"/>
      <c r="B4239" s="167" t="s">
        <v>22</v>
      </c>
      <c r="C4239" s="297"/>
      <c r="D4239" s="52"/>
      <c r="E4239" s="302"/>
      <c r="F4239" s="160"/>
      <c r="G4239" s="160"/>
      <c r="H4239" s="168"/>
      <c r="I4239" s="160"/>
      <c r="J4239" s="160"/>
      <c r="K4239" s="168"/>
      <c r="L4239" s="160"/>
      <c r="M4239" s="160"/>
      <c r="N4239" s="168"/>
      <c r="O4239" s="308">
        <f>E4239+H4239+K4239+N4239</f>
        <v>0</v>
      </c>
    </row>
    <row r="4240" spans="1:15" ht="12.75">
      <c r="A4240" s="167"/>
      <c r="B4240" s="167"/>
      <c r="C4240" s="52"/>
      <c r="D4240" s="52"/>
      <c r="E4240" s="302"/>
      <c r="F4240" s="52"/>
      <c r="G4240" s="52"/>
      <c r="H4240" s="52"/>
      <c r="I4240" s="52"/>
      <c r="J4240" s="52"/>
      <c r="K4240" s="52"/>
      <c r="L4240" s="52"/>
      <c r="M4240" s="52"/>
      <c r="N4240" s="52"/>
      <c r="O4240" s="316"/>
    </row>
    <row r="4241" spans="1:15" ht="21">
      <c r="A4241" s="167" t="s">
        <v>562</v>
      </c>
      <c r="B4241" s="167"/>
      <c r="C4241" s="167"/>
      <c r="D4241" s="167"/>
      <c r="E4241" s="310"/>
      <c r="F4241" s="167"/>
      <c r="G4241" s="167"/>
      <c r="H4241" s="310"/>
      <c r="I4241" s="167"/>
      <c r="J4241" s="167"/>
      <c r="K4241" s="310"/>
      <c r="L4241" s="310"/>
      <c r="M4241" s="310"/>
      <c r="N4241" s="310"/>
      <c r="O4241" s="157"/>
    </row>
    <row r="4242" spans="1:15" ht="33.75">
      <c r="A4242" s="143" t="s">
        <v>569</v>
      </c>
      <c r="B4242" s="167" t="s">
        <v>561</v>
      </c>
      <c r="C4242" s="167"/>
      <c r="D4242" s="167"/>
      <c r="E4242" s="312">
        <v>2</v>
      </c>
      <c r="F4242" s="313"/>
      <c r="G4242" s="313"/>
      <c r="H4242" s="312">
        <v>2</v>
      </c>
      <c r="I4242" s="313"/>
      <c r="J4242" s="313"/>
      <c r="K4242" s="312">
        <v>2</v>
      </c>
      <c r="L4242" s="312"/>
      <c r="M4242" s="312"/>
      <c r="N4242" s="312">
        <v>2</v>
      </c>
      <c r="O4242" s="308">
        <f>E4242+H4242+K4242+N4242</f>
        <v>8</v>
      </c>
    </row>
    <row r="4243" spans="1:15" ht="32.25">
      <c r="A4243" s="314" t="s">
        <v>78</v>
      </c>
      <c r="B4243" s="309" t="s">
        <v>1</v>
      </c>
      <c r="C4243" s="309"/>
      <c r="D4243" s="309"/>
      <c r="E4243" s="315">
        <f>SUM(E4242:E4242)</f>
        <v>2</v>
      </c>
      <c r="F4243" s="315"/>
      <c r="G4243" s="315"/>
      <c r="H4243" s="315">
        <f>SUM(H4242:H4242)</f>
        <v>2</v>
      </c>
      <c r="I4243" s="315"/>
      <c r="J4243" s="315"/>
      <c r="K4243" s="315">
        <f>SUM(K4242:K4242)</f>
        <v>2</v>
      </c>
      <c r="L4243" s="315"/>
      <c r="M4243" s="315"/>
      <c r="N4243" s="315">
        <f>SUM(N4242:N4242)</f>
        <v>2</v>
      </c>
      <c r="O4243" s="315">
        <f>SUM(O4242:O4242)</f>
        <v>8</v>
      </c>
    </row>
    <row r="4244" spans="1:15" ht="21">
      <c r="A4244" s="167" t="s">
        <v>79</v>
      </c>
      <c r="B4244" s="167"/>
      <c r="C4244" s="158"/>
      <c r="D4244" s="158"/>
      <c r="E4244" s="158"/>
      <c r="F4244" s="158"/>
      <c r="G4244" s="158"/>
      <c r="H4244" s="158"/>
      <c r="I4244" s="158"/>
      <c r="J4244" s="158"/>
      <c r="K4244" s="158"/>
      <c r="L4244" s="158"/>
      <c r="M4244" s="158"/>
      <c r="N4244" s="158"/>
      <c r="O4244" s="157"/>
    </row>
    <row r="4245" spans="1:15" ht="22.5">
      <c r="A4245" s="143" t="s">
        <v>628</v>
      </c>
      <c r="B4245" s="167" t="s">
        <v>561</v>
      </c>
      <c r="C4245" s="158">
        <v>1</v>
      </c>
      <c r="D4245" s="158"/>
      <c r="E4245" s="316">
        <v>30</v>
      </c>
      <c r="F4245" s="158"/>
      <c r="G4245" s="158"/>
      <c r="H4245" s="158"/>
      <c r="I4245" s="158">
        <v>1</v>
      </c>
      <c r="J4245" s="158"/>
      <c r="K4245" s="316">
        <v>30</v>
      </c>
      <c r="L4245" s="158"/>
      <c r="M4245" s="158"/>
      <c r="N4245" s="158"/>
      <c r="O4245" s="308">
        <f>E4245+H4245+K4245+N4245</f>
        <v>60</v>
      </c>
    </row>
    <row r="4246" spans="1:15" ht="12.75">
      <c r="A4246" s="143" t="s">
        <v>629</v>
      </c>
      <c r="B4246" s="167" t="s">
        <v>561</v>
      </c>
      <c r="C4246" s="158">
        <v>1</v>
      </c>
      <c r="D4246" s="158"/>
      <c r="E4246" s="316">
        <v>6</v>
      </c>
      <c r="F4246" s="158"/>
      <c r="G4246" s="158"/>
      <c r="H4246" s="158"/>
      <c r="I4246" s="158"/>
      <c r="J4246" s="158"/>
      <c r="K4246" s="316"/>
      <c r="L4246" s="158"/>
      <c r="M4246" s="158"/>
      <c r="N4246" s="158"/>
      <c r="O4246" s="308">
        <f>E4246+H4246+K4246+N4246</f>
        <v>6</v>
      </c>
    </row>
    <row r="4247" spans="1:15" ht="22.5">
      <c r="A4247" s="143" t="s">
        <v>714</v>
      </c>
      <c r="B4247" s="167" t="s">
        <v>561</v>
      </c>
      <c r="C4247" s="158">
        <v>1</v>
      </c>
      <c r="D4247" s="158"/>
      <c r="E4247" s="316">
        <v>2</v>
      </c>
      <c r="F4247" s="158"/>
      <c r="G4247" s="158"/>
      <c r="H4247" s="158"/>
      <c r="I4247" s="158"/>
      <c r="J4247" s="158"/>
      <c r="K4247" s="316"/>
      <c r="L4247" s="158"/>
      <c r="M4247" s="158"/>
      <c r="N4247" s="158"/>
      <c r="O4247" s="308">
        <f>E4247+H4247+K4247+N4247</f>
        <v>2</v>
      </c>
    </row>
    <row r="4248" spans="1:15" ht="12.75">
      <c r="A4248" s="143" t="s">
        <v>621</v>
      </c>
      <c r="B4248" s="167" t="s">
        <v>561</v>
      </c>
      <c r="C4248" s="158">
        <v>1</v>
      </c>
      <c r="D4248" s="158"/>
      <c r="E4248" s="316">
        <v>1.5</v>
      </c>
      <c r="F4248" s="158"/>
      <c r="G4248" s="158"/>
      <c r="H4248" s="316"/>
      <c r="I4248" s="158">
        <v>1</v>
      </c>
      <c r="J4248" s="158"/>
      <c r="K4248" s="316">
        <v>1.5</v>
      </c>
      <c r="L4248" s="158"/>
      <c r="M4248" s="158"/>
      <c r="N4248" s="316"/>
      <c r="O4248" s="308">
        <f>E4248+H4248+K4248+N4248</f>
        <v>3</v>
      </c>
    </row>
    <row r="4249" spans="1:15" ht="31.5">
      <c r="A4249" s="167" t="s">
        <v>176</v>
      </c>
      <c r="B4249" s="317" t="s">
        <v>1</v>
      </c>
      <c r="C4249" s="158"/>
      <c r="D4249" s="158"/>
      <c r="E4249" s="286">
        <f>SUM(E4245:E4248)</f>
        <v>39.5</v>
      </c>
      <c r="F4249" s="104"/>
      <c r="G4249" s="104"/>
      <c r="H4249" s="286">
        <f>SUM(H4245:H4248)</f>
        <v>0</v>
      </c>
      <c r="I4249" s="104"/>
      <c r="J4249" s="104"/>
      <c r="K4249" s="286">
        <f>SUM(K4245:K4248)</f>
        <v>31.5</v>
      </c>
      <c r="L4249" s="318"/>
      <c r="M4249" s="318"/>
      <c r="N4249" s="286">
        <f>SUM(N4245:N4248)</f>
        <v>0</v>
      </c>
      <c r="O4249" s="286">
        <f>SUM(O4245:O4248)</f>
        <v>71</v>
      </c>
    </row>
    <row r="4250" spans="1:15" ht="12.75">
      <c r="A4250" s="1"/>
      <c r="B4250" s="130"/>
      <c r="C4250" s="158"/>
      <c r="D4250" s="158"/>
      <c r="E4250" s="285"/>
      <c r="F4250" s="104"/>
      <c r="G4250" s="104"/>
      <c r="H4250" s="104"/>
      <c r="I4250" s="104"/>
      <c r="J4250" s="104"/>
      <c r="K4250" s="318"/>
      <c r="L4250" s="318"/>
      <c r="M4250" s="318"/>
      <c r="N4250" s="318"/>
      <c r="O4250" s="315"/>
    </row>
    <row r="4251" spans="1:15" ht="21">
      <c r="A4251" s="167" t="s">
        <v>80</v>
      </c>
      <c r="B4251" s="16"/>
      <c r="C4251" s="104"/>
      <c r="D4251" s="104"/>
      <c r="E4251" s="104"/>
      <c r="F4251" s="158"/>
      <c r="G4251" s="158"/>
      <c r="H4251" s="158"/>
      <c r="I4251" s="158"/>
      <c r="J4251" s="158"/>
      <c r="K4251" s="158"/>
      <c r="L4251" s="158"/>
      <c r="M4251" s="158"/>
      <c r="N4251" s="158"/>
      <c r="O4251" s="158"/>
    </row>
    <row r="4252" spans="1:15" ht="12.75">
      <c r="A4252" s="145" t="s">
        <v>2</v>
      </c>
      <c r="B4252" s="280" t="s">
        <v>572</v>
      </c>
      <c r="C4252" s="306">
        <v>15</v>
      </c>
      <c r="D4252" s="104">
        <v>100</v>
      </c>
      <c r="E4252" s="292">
        <f aca="true" t="shared" si="570" ref="E4252:E4259">(C4252*D4252)/1000</f>
        <v>1.5</v>
      </c>
      <c r="F4252" s="306">
        <v>15</v>
      </c>
      <c r="G4252" s="104">
        <v>100</v>
      </c>
      <c r="H4252" s="292">
        <f aca="true" t="shared" si="571" ref="H4252:H4259">(F4252*G4252)/1000</f>
        <v>1.5</v>
      </c>
      <c r="I4252" s="306">
        <v>15</v>
      </c>
      <c r="J4252" s="104">
        <v>100</v>
      </c>
      <c r="K4252" s="292">
        <f aca="true" t="shared" si="572" ref="K4252:K4259">(I4252*J4252)/1000</f>
        <v>1.5</v>
      </c>
      <c r="L4252" s="306">
        <v>15</v>
      </c>
      <c r="M4252" s="104">
        <v>100</v>
      </c>
      <c r="N4252" s="292">
        <f aca="true" t="shared" si="573" ref="N4252:N4259">(L4252*M4252)/1000</f>
        <v>1.5</v>
      </c>
      <c r="O4252" s="308">
        <f aca="true" t="shared" si="574" ref="O4252:O4259">E4252+H4252+K4252+N4252</f>
        <v>6</v>
      </c>
    </row>
    <row r="4253" spans="1:15" ht="12.75">
      <c r="A4253" s="145" t="s">
        <v>573</v>
      </c>
      <c r="B4253" s="280" t="s">
        <v>9</v>
      </c>
      <c r="C4253" s="306">
        <v>1</v>
      </c>
      <c r="D4253" s="104">
        <v>100</v>
      </c>
      <c r="E4253" s="292">
        <f t="shared" si="570"/>
        <v>0.1</v>
      </c>
      <c r="F4253" s="306">
        <v>1</v>
      </c>
      <c r="G4253" s="104">
        <v>100</v>
      </c>
      <c r="H4253" s="292">
        <f t="shared" si="571"/>
        <v>0.1</v>
      </c>
      <c r="I4253" s="306">
        <v>1</v>
      </c>
      <c r="J4253" s="104">
        <v>100</v>
      </c>
      <c r="K4253" s="292">
        <f t="shared" si="572"/>
        <v>0.1</v>
      </c>
      <c r="L4253" s="306">
        <v>1</v>
      </c>
      <c r="M4253" s="104">
        <v>100</v>
      </c>
      <c r="N4253" s="292">
        <f t="shared" si="573"/>
        <v>0.1</v>
      </c>
      <c r="O4253" s="308">
        <f t="shared" si="574"/>
        <v>0.4</v>
      </c>
    </row>
    <row r="4254" spans="1:15" ht="12.75">
      <c r="A4254" s="145" t="s">
        <v>6</v>
      </c>
      <c r="B4254" s="280" t="s">
        <v>9</v>
      </c>
      <c r="C4254" s="306">
        <v>10</v>
      </c>
      <c r="D4254" s="104">
        <v>33</v>
      </c>
      <c r="E4254" s="292">
        <f t="shared" si="570"/>
        <v>0.33</v>
      </c>
      <c r="F4254" s="306">
        <v>10</v>
      </c>
      <c r="G4254" s="104">
        <v>33</v>
      </c>
      <c r="H4254" s="292">
        <f t="shared" si="571"/>
        <v>0.33</v>
      </c>
      <c r="I4254" s="306">
        <v>10</v>
      </c>
      <c r="J4254" s="104">
        <v>33</v>
      </c>
      <c r="K4254" s="292">
        <f t="shared" si="572"/>
        <v>0.33</v>
      </c>
      <c r="L4254" s="306">
        <v>10</v>
      </c>
      <c r="M4254" s="104">
        <v>33</v>
      </c>
      <c r="N4254" s="292">
        <f t="shared" si="573"/>
        <v>0.33</v>
      </c>
      <c r="O4254" s="308">
        <f t="shared" si="574"/>
        <v>1.32</v>
      </c>
    </row>
    <row r="4255" spans="1:15" ht="12.75">
      <c r="A4255" s="145" t="s">
        <v>574</v>
      </c>
      <c r="B4255" s="280" t="s">
        <v>572</v>
      </c>
      <c r="C4255" s="306">
        <v>2</v>
      </c>
      <c r="D4255" s="104">
        <v>10</v>
      </c>
      <c r="E4255" s="292">
        <f t="shared" si="570"/>
        <v>0.02</v>
      </c>
      <c r="F4255" s="306">
        <v>2</v>
      </c>
      <c r="G4255" s="104">
        <v>10</v>
      </c>
      <c r="H4255" s="292">
        <f t="shared" si="571"/>
        <v>0.02</v>
      </c>
      <c r="I4255" s="306">
        <v>2</v>
      </c>
      <c r="J4255" s="104">
        <v>10</v>
      </c>
      <c r="K4255" s="292">
        <f t="shared" si="572"/>
        <v>0.02</v>
      </c>
      <c r="L4255" s="306">
        <v>2</v>
      </c>
      <c r="M4255" s="104">
        <v>10</v>
      </c>
      <c r="N4255" s="292">
        <f t="shared" si="573"/>
        <v>0.02</v>
      </c>
      <c r="O4255" s="308">
        <f t="shared" si="574"/>
        <v>0.08</v>
      </c>
    </row>
    <row r="4256" spans="1:15" ht="12.75">
      <c r="A4256" s="145" t="s">
        <v>575</v>
      </c>
      <c r="B4256" s="280" t="s">
        <v>9</v>
      </c>
      <c r="C4256" s="306">
        <v>5</v>
      </c>
      <c r="D4256" s="104">
        <v>5</v>
      </c>
      <c r="E4256" s="292">
        <f t="shared" si="570"/>
        <v>0.025</v>
      </c>
      <c r="F4256" s="306">
        <v>5</v>
      </c>
      <c r="G4256" s="104">
        <v>5</v>
      </c>
      <c r="H4256" s="292">
        <f t="shared" si="571"/>
        <v>0.025</v>
      </c>
      <c r="I4256" s="306">
        <v>5</v>
      </c>
      <c r="J4256" s="104">
        <v>5</v>
      </c>
      <c r="K4256" s="292">
        <f t="shared" si="572"/>
        <v>0.025</v>
      </c>
      <c r="L4256" s="306">
        <v>5</v>
      </c>
      <c r="M4256" s="104">
        <v>5</v>
      </c>
      <c r="N4256" s="292">
        <f t="shared" si="573"/>
        <v>0.025</v>
      </c>
      <c r="O4256" s="308">
        <f t="shared" si="574"/>
        <v>0.1</v>
      </c>
    </row>
    <row r="4257" spans="1:15" ht="22.5">
      <c r="A4257" s="145" t="s">
        <v>200</v>
      </c>
      <c r="B4257" s="280" t="s">
        <v>9</v>
      </c>
      <c r="C4257" s="306">
        <v>20</v>
      </c>
      <c r="D4257" s="104">
        <v>25</v>
      </c>
      <c r="E4257" s="292">
        <f t="shared" si="570"/>
        <v>0.5</v>
      </c>
      <c r="F4257" s="306">
        <v>20</v>
      </c>
      <c r="G4257" s="104">
        <v>25</v>
      </c>
      <c r="H4257" s="292">
        <f t="shared" si="571"/>
        <v>0.5</v>
      </c>
      <c r="I4257" s="306">
        <v>20</v>
      </c>
      <c r="J4257" s="104">
        <v>25</v>
      </c>
      <c r="K4257" s="292">
        <f t="shared" si="572"/>
        <v>0.5</v>
      </c>
      <c r="L4257" s="306">
        <v>20</v>
      </c>
      <c r="M4257" s="104">
        <v>25</v>
      </c>
      <c r="N4257" s="292">
        <f t="shared" si="573"/>
        <v>0.5</v>
      </c>
      <c r="O4257" s="308">
        <f t="shared" si="574"/>
        <v>2</v>
      </c>
    </row>
    <row r="4258" spans="1:15" ht="22.5">
      <c r="A4258" s="145" t="s">
        <v>578</v>
      </c>
      <c r="B4258" s="280" t="s">
        <v>9</v>
      </c>
      <c r="C4258" s="306">
        <v>20</v>
      </c>
      <c r="D4258" s="104">
        <v>5</v>
      </c>
      <c r="E4258" s="292">
        <f t="shared" si="570"/>
        <v>0.1</v>
      </c>
      <c r="F4258" s="306">
        <v>20</v>
      </c>
      <c r="G4258" s="104">
        <v>5</v>
      </c>
      <c r="H4258" s="292">
        <f t="shared" si="571"/>
        <v>0.1</v>
      </c>
      <c r="I4258" s="306">
        <v>20</v>
      </c>
      <c r="J4258" s="104">
        <v>5</v>
      </c>
      <c r="K4258" s="292">
        <f t="shared" si="572"/>
        <v>0.1</v>
      </c>
      <c r="L4258" s="306">
        <v>20</v>
      </c>
      <c r="M4258" s="104">
        <v>5</v>
      </c>
      <c r="N4258" s="292">
        <f t="shared" si="573"/>
        <v>0.1</v>
      </c>
      <c r="O4258" s="308">
        <f t="shared" si="574"/>
        <v>0.4</v>
      </c>
    </row>
    <row r="4259" spans="1:15" ht="12.75">
      <c r="A4259" s="145" t="s">
        <v>210</v>
      </c>
      <c r="B4259" s="280" t="s">
        <v>9</v>
      </c>
      <c r="C4259" s="306">
        <v>5</v>
      </c>
      <c r="D4259" s="104">
        <v>15</v>
      </c>
      <c r="E4259" s="292">
        <f t="shared" si="570"/>
        <v>0.075</v>
      </c>
      <c r="F4259" s="306">
        <v>5</v>
      </c>
      <c r="G4259" s="104">
        <v>15</v>
      </c>
      <c r="H4259" s="292">
        <f t="shared" si="571"/>
        <v>0.075</v>
      </c>
      <c r="I4259" s="306">
        <v>5</v>
      </c>
      <c r="J4259" s="104">
        <v>15</v>
      </c>
      <c r="K4259" s="292">
        <f t="shared" si="572"/>
        <v>0.075</v>
      </c>
      <c r="L4259" s="306">
        <v>5</v>
      </c>
      <c r="M4259" s="104">
        <v>15</v>
      </c>
      <c r="N4259" s="292">
        <f t="shared" si="573"/>
        <v>0.075</v>
      </c>
      <c r="O4259" s="308">
        <f t="shared" si="574"/>
        <v>0.3</v>
      </c>
    </row>
    <row r="4260" spans="1:15" ht="12.75">
      <c r="A4260" s="145" t="s">
        <v>661</v>
      </c>
      <c r="B4260" s="280" t="s">
        <v>9</v>
      </c>
      <c r="C4260" s="306">
        <v>5</v>
      </c>
      <c r="D4260" s="104">
        <v>20</v>
      </c>
      <c r="E4260" s="292">
        <f>(C4260*D4260)/1000</f>
        <v>0.1</v>
      </c>
      <c r="F4260" s="306">
        <v>5</v>
      </c>
      <c r="G4260" s="104">
        <v>20</v>
      </c>
      <c r="H4260" s="292">
        <f>(F4260*G4260)/1000</f>
        <v>0.1</v>
      </c>
      <c r="I4260" s="306">
        <v>5</v>
      </c>
      <c r="J4260" s="104">
        <v>20</v>
      </c>
      <c r="K4260" s="292">
        <f>(I4260*J4260)/1000</f>
        <v>0.1</v>
      </c>
      <c r="L4260" s="306">
        <v>5</v>
      </c>
      <c r="M4260" s="104">
        <v>20</v>
      </c>
      <c r="N4260" s="292">
        <f>(L4260*M4260)/1000</f>
        <v>0.1</v>
      </c>
      <c r="O4260" s="308">
        <f>E4260+H4260+K4260+N4260</f>
        <v>0.4</v>
      </c>
    </row>
    <row r="4261" spans="1:15" ht="33.75">
      <c r="A4261" s="143" t="s">
        <v>580</v>
      </c>
      <c r="B4261" s="167" t="s">
        <v>581</v>
      </c>
      <c r="C4261" s="52"/>
      <c r="D4261" s="52"/>
      <c r="E4261" s="312">
        <v>2</v>
      </c>
      <c r="F4261" s="313"/>
      <c r="G4261" s="313"/>
      <c r="H4261" s="312">
        <v>2</v>
      </c>
      <c r="I4261" s="313"/>
      <c r="J4261" s="313"/>
      <c r="K4261" s="312">
        <v>2</v>
      </c>
      <c r="L4261" s="313"/>
      <c r="M4261" s="313"/>
      <c r="N4261" s="312">
        <v>2</v>
      </c>
      <c r="O4261" s="308">
        <f aca="true" t="shared" si="575" ref="O4261:O4267">E4261+H4261+K4261+N4261</f>
        <v>8</v>
      </c>
    </row>
    <row r="4262" spans="1:15" ht="31.5">
      <c r="A4262" s="167" t="s">
        <v>0</v>
      </c>
      <c r="B4262" s="167" t="s">
        <v>1</v>
      </c>
      <c r="C4262" s="157"/>
      <c r="D4262" s="157"/>
      <c r="E4262" s="286">
        <f>SUM(E4252:E4261)</f>
        <v>4.75</v>
      </c>
      <c r="F4262" s="157"/>
      <c r="G4262" s="157"/>
      <c r="H4262" s="286">
        <f>SUM(H4252:H4261)</f>
        <v>4.75</v>
      </c>
      <c r="I4262" s="157"/>
      <c r="J4262" s="157"/>
      <c r="K4262" s="286">
        <f>SUM(K4252:K4261)</f>
        <v>4.75</v>
      </c>
      <c r="L4262" s="311"/>
      <c r="M4262" s="311"/>
      <c r="N4262" s="286">
        <f>SUM(N4252:N4261)</f>
        <v>4.75</v>
      </c>
      <c r="O4262" s="308">
        <f t="shared" si="575"/>
        <v>19</v>
      </c>
    </row>
    <row r="4263" spans="1:15" ht="12.75">
      <c r="A4263" s="167"/>
      <c r="B4263" s="5"/>
      <c r="C4263" s="157"/>
      <c r="D4263" s="157"/>
      <c r="E4263" s="286"/>
      <c r="F4263" s="157"/>
      <c r="G4263" s="157"/>
      <c r="H4263" s="286"/>
      <c r="I4263" s="157"/>
      <c r="J4263" s="157"/>
      <c r="K4263" s="286"/>
      <c r="L4263" s="311"/>
      <c r="M4263" s="311"/>
      <c r="N4263" s="286"/>
      <c r="O4263" s="308"/>
    </row>
    <row r="4264" spans="1:15" ht="21">
      <c r="A4264" s="167" t="s">
        <v>7</v>
      </c>
      <c r="B4264" s="6"/>
      <c r="C4264" s="158"/>
      <c r="D4264" s="158"/>
      <c r="E4264" s="158"/>
      <c r="F4264" s="158"/>
      <c r="G4264" s="158"/>
      <c r="H4264" s="158"/>
      <c r="I4264" s="158"/>
      <c r="J4264" s="158"/>
      <c r="K4264" s="158"/>
      <c r="L4264" s="158"/>
      <c r="M4264" s="158"/>
      <c r="N4264" s="158"/>
      <c r="O4264" s="308">
        <f t="shared" si="575"/>
        <v>0</v>
      </c>
    </row>
    <row r="4265" spans="1:15" ht="12.75">
      <c r="A4265" s="16" t="s">
        <v>18</v>
      </c>
      <c r="B4265" s="280" t="s">
        <v>9</v>
      </c>
      <c r="C4265" s="320">
        <v>10</v>
      </c>
      <c r="D4265" s="320">
        <v>12</v>
      </c>
      <c r="E4265" s="292">
        <f>(C4265*D4265)/1000</f>
        <v>0.12</v>
      </c>
      <c r="F4265" s="320">
        <v>10</v>
      </c>
      <c r="G4265" s="320">
        <v>12</v>
      </c>
      <c r="H4265" s="292">
        <f>(F4265*G4265)/1000</f>
        <v>0.12</v>
      </c>
      <c r="I4265" s="320">
        <v>10</v>
      </c>
      <c r="J4265" s="320">
        <v>12</v>
      </c>
      <c r="K4265" s="292">
        <f>(I4265*J4265)/1000</f>
        <v>0.12</v>
      </c>
      <c r="L4265" s="320">
        <v>10</v>
      </c>
      <c r="M4265" s="320">
        <v>12</v>
      </c>
      <c r="N4265" s="292">
        <f>(L4265*M4265)/1000</f>
        <v>0.12</v>
      </c>
      <c r="O4265" s="308">
        <f t="shared" si="575"/>
        <v>0.48</v>
      </c>
    </row>
    <row r="4266" spans="1:15" ht="12.75">
      <c r="A4266" s="16" t="s">
        <v>715</v>
      </c>
      <c r="B4266" s="280" t="s">
        <v>9</v>
      </c>
      <c r="C4266" s="320">
        <v>2</v>
      </c>
      <c r="D4266" s="320">
        <v>200</v>
      </c>
      <c r="E4266" s="322">
        <f>(C4266*D4266)/1000</f>
        <v>0.4</v>
      </c>
      <c r="F4266" s="320">
        <v>2</v>
      </c>
      <c r="G4266" s="320">
        <v>200</v>
      </c>
      <c r="H4266" s="292">
        <f>(F4266*G4266)/1000</f>
        <v>0.4</v>
      </c>
      <c r="I4266" s="320">
        <v>2</v>
      </c>
      <c r="J4266" s="320">
        <v>200</v>
      </c>
      <c r="K4266" s="326">
        <f>(I4266*J4266)/1000</f>
        <v>0.4</v>
      </c>
      <c r="L4266" s="325">
        <v>2</v>
      </c>
      <c r="M4266" s="325">
        <v>200</v>
      </c>
      <c r="N4266" s="324">
        <f>(L4266*M4266)/1000</f>
        <v>0.4</v>
      </c>
      <c r="O4266" s="308">
        <f t="shared" si="575"/>
        <v>1.6</v>
      </c>
    </row>
    <row r="4267" spans="1:15" ht="22.5">
      <c r="A4267" s="52" t="s">
        <v>716</v>
      </c>
      <c r="B4267" s="167" t="s">
        <v>22</v>
      </c>
      <c r="C4267" s="320"/>
      <c r="D4267" s="320"/>
      <c r="E4267" s="322">
        <v>1.5</v>
      </c>
      <c r="F4267" s="16"/>
      <c r="G4267" s="16"/>
      <c r="H4267" s="292"/>
      <c r="I4267" s="16"/>
      <c r="J4267" s="16"/>
      <c r="K4267" s="324"/>
      <c r="L4267" s="156"/>
      <c r="M4267" s="156"/>
      <c r="N4267" s="324"/>
      <c r="O4267" s="308">
        <f t="shared" si="575"/>
        <v>1.5</v>
      </c>
    </row>
    <row r="4268" spans="1:15" ht="33.75">
      <c r="A4268" s="52" t="s">
        <v>603</v>
      </c>
      <c r="B4268" s="6" t="s">
        <v>22</v>
      </c>
      <c r="C4268" s="297"/>
      <c r="D4268" s="297"/>
      <c r="E4268" s="292">
        <v>10</v>
      </c>
      <c r="F4268" s="52"/>
      <c r="G4268" s="52"/>
      <c r="H4268" s="292">
        <v>10</v>
      </c>
      <c r="I4268" s="52"/>
      <c r="J4268" s="52"/>
      <c r="K4268" s="324">
        <v>5</v>
      </c>
      <c r="L4268" s="52"/>
      <c r="M4268" s="52"/>
      <c r="N4268" s="324">
        <v>10</v>
      </c>
      <c r="O4268" s="308">
        <f>E4268+H4268+K4268+N4268</f>
        <v>35</v>
      </c>
    </row>
    <row r="4269" spans="1:15" ht="31.5">
      <c r="A4269" s="167" t="s">
        <v>20</v>
      </c>
      <c r="B4269" s="6" t="s">
        <v>1</v>
      </c>
      <c r="C4269" s="327"/>
      <c r="D4269" s="327"/>
      <c r="E4269" s="286">
        <f>SUM(E4265:E4268)</f>
        <v>12.02</v>
      </c>
      <c r="F4269" s="157"/>
      <c r="G4269" s="157"/>
      <c r="H4269" s="286">
        <f>SUM(H4265:H4268)</f>
        <v>10.52</v>
      </c>
      <c r="I4269" s="157"/>
      <c r="J4269" s="157"/>
      <c r="K4269" s="286">
        <f>SUM(K4265:K4268)</f>
        <v>5.52</v>
      </c>
      <c r="L4269" s="286"/>
      <c r="M4269" s="286"/>
      <c r="N4269" s="286">
        <f>SUM(N4265:N4268)</f>
        <v>10.52</v>
      </c>
      <c r="O4269" s="286">
        <f>SUM(O4265:O4268)</f>
        <v>38.58</v>
      </c>
    </row>
    <row r="4270" spans="1:15" ht="12.75">
      <c r="A4270" s="280" t="s">
        <v>604</v>
      </c>
      <c r="B4270" s="280" t="s">
        <v>22</v>
      </c>
      <c r="C4270" s="282"/>
      <c r="D4270" s="282"/>
      <c r="E4270" s="316">
        <f>E4222+E4229+E4234+E4236+E4239+E4243+E4249+E4262+E4269</f>
        <v>108.27</v>
      </c>
      <c r="F4270" s="316"/>
      <c r="G4270" s="316"/>
      <c r="H4270" s="316">
        <f>H4222+H4229+H4234+H4236+H4239+H4243+H4249+H4262+H4269</f>
        <v>17.27</v>
      </c>
      <c r="I4270" s="316"/>
      <c r="J4270" s="316"/>
      <c r="K4270" s="316">
        <f>K4222+K4229+K4234+K4236+K4239+K4243+K4249+K4262+K4269</f>
        <v>93.77</v>
      </c>
      <c r="L4270" s="316"/>
      <c r="M4270" s="316"/>
      <c r="N4270" s="316">
        <f>N4222+N4229+N4234+N4236+N4239+N4243+N4249+N4262+N4269</f>
        <v>17.27</v>
      </c>
      <c r="O4270" s="316">
        <f>O4222+O4229+O4234+O4236+O4239+O4243+O4249+O4262+O4269</f>
        <v>236.57999999999998</v>
      </c>
    </row>
    <row r="4271" spans="1:15" ht="12.75">
      <c r="A4271" s="158"/>
      <c r="B4271" s="16"/>
      <c r="C4271" s="158"/>
      <c r="D4271" s="158"/>
      <c r="E4271" s="158"/>
      <c r="F4271" s="158"/>
      <c r="G4271" s="158"/>
      <c r="H4271" s="158"/>
      <c r="I4271" s="158"/>
      <c r="J4271" s="158"/>
      <c r="K4271" s="158"/>
      <c r="L4271" s="158"/>
      <c r="M4271" s="158"/>
      <c r="N4271" s="158"/>
      <c r="O4271" s="158"/>
    </row>
    <row r="4272" spans="1:15" ht="12.75">
      <c r="A4272" s="349" t="s">
        <v>487</v>
      </c>
      <c r="B4272" s="350"/>
      <c r="C4272" s="350"/>
      <c r="D4272" s="350"/>
      <c r="E4272" s="350"/>
      <c r="F4272" s="350"/>
      <c r="G4272" s="350"/>
      <c r="H4272" s="350"/>
      <c r="I4272" s="350"/>
      <c r="J4272" s="350"/>
      <c r="K4272" s="350"/>
      <c r="L4272" s="350"/>
      <c r="M4272" s="350"/>
      <c r="N4272" s="350"/>
      <c r="O4272" s="351"/>
    </row>
    <row r="4273" spans="1:15" ht="12.75">
      <c r="A4273" s="333"/>
      <c r="B4273" s="329"/>
      <c r="C4273" s="329"/>
      <c r="D4273" s="329"/>
      <c r="E4273" s="329"/>
      <c r="F4273" s="329"/>
      <c r="G4273" s="329"/>
      <c r="H4273" s="329"/>
      <c r="I4273" s="329"/>
      <c r="J4273" s="329"/>
      <c r="K4273" s="329"/>
      <c r="L4273" s="329"/>
      <c r="M4273" s="329"/>
      <c r="N4273" s="329"/>
      <c r="O4273" s="329"/>
    </row>
    <row r="4274" spans="1:15" ht="12.75">
      <c r="A4274" s="328" t="s">
        <v>606</v>
      </c>
      <c r="B4274" s="280" t="s">
        <v>22</v>
      </c>
      <c r="C4274" s="329"/>
      <c r="D4274" s="329"/>
      <c r="E4274" s="308"/>
      <c r="F4274" s="329"/>
      <c r="G4274" s="329"/>
      <c r="H4274" s="329"/>
      <c r="I4274" s="329"/>
      <c r="J4274" s="329"/>
      <c r="K4274" s="308"/>
      <c r="L4274" s="329"/>
      <c r="M4274" s="329"/>
      <c r="N4274" s="308"/>
      <c r="O4274" s="308">
        <f>E4274+H4274+K4274+N4274</f>
        <v>0</v>
      </c>
    </row>
    <row r="4275" spans="1:15" ht="12.75">
      <c r="A4275" s="328" t="s">
        <v>607</v>
      </c>
      <c r="B4275" s="280" t="s">
        <v>22</v>
      </c>
      <c r="C4275" s="329"/>
      <c r="D4275" s="329"/>
      <c r="E4275" s="308"/>
      <c r="F4275" s="329"/>
      <c r="G4275" s="329"/>
      <c r="H4275" s="308"/>
      <c r="I4275" s="329"/>
      <c r="J4275" s="329"/>
      <c r="K4275" s="308">
        <v>50</v>
      </c>
      <c r="L4275" s="329"/>
      <c r="M4275" s="329"/>
      <c r="N4275" s="308"/>
      <c r="O4275" s="308">
        <f>E4275+H4275+K4275+N4275</f>
        <v>50</v>
      </c>
    </row>
    <row r="4276" spans="1:15" ht="12.75">
      <c r="A4276" s="104" t="s">
        <v>608</v>
      </c>
      <c r="B4276" s="280" t="s">
        <v>22</v>
      </c>
      <c r="C4276" s="104"/>
      <c r="D4276" s="104"/>
      <c r="E4276" s="292"/>
      <c r="F4276" s="292"/>
      <c r="G4276" s="292"/>
      <c r="H4276" s="292"/>
      <c r="I4276" s="292"/>
      <c r="J4276" s="292"/>
      <c r="K4276" s="292"/>
      <c r="L4276" s="292"/>
      <c r="M4276" s="292"/>
      <c r="N4276" s="292"/>
      <c r="O4276" s="308">
        <f>E4276+H4276+K4276+N4276</f>
        <v>0</v>
      </c>
    </row>
    <row r="4277" spans="1:15" ht="21">
      <c r="A4277" s="167" t="s">
        <v>28</v>
      </c>
      <c r="B4277" s="167" t="s">
        <v>1</v>
      </c>
      <c r="C4277" s="52"/>
      <c r="D4277" s="52"/>
      <c r="E4277" s="302">
        <f>SUM(E4274:E4276)</f>
        <v>0</v>
      </c>
      <c r="F4277" s="313"/>
      <c r="G4277" s="313"/>
      <c r="H4277" s="302">
        <f>SUM(H4274:H4276)</f>
        <v>0</v>
      </c>
      <c r="I4277" s="313"/>
      <c r="J4277" s="313"/>
      <c r="K4277" s="302">
        <f>SUM(K4274:K4276)</f>
        <v>50</v>
      </c>
      <c r="L4277" s="302"/>
      <c r="M4277" s="302"/>
      <c r="N4277" s="302">
        <f>SUM(N4274:N4276)</f>
        <v>0</v>
      </c>
      <c r="O4277" s="286">
        <f>SUM(O4274:O4276)</f>
        <v>50</v>
      </c>
    </row>
    <row r="4278" spans="1:15" ht="12.75">
      <c r="A4278" s="352" t="s">
        <v>497</v>
      </c>
      <c r="B4278" s="353"/>
      <c r="C4278" s="353"/>
      <c r="D4278" s="353"/>
      <c r="E4278" s="353"/>
      <c r="F4278" s="353"/>
      <c r="G4278" s="353"/>
      <c r="H4278" s="353"/>
      <c r="I4278" s="353"/>
      <c r="J4278" s="353"/>
      <c r="K4278" s="353"/>
      <c r="L4278" s="353"/>
      <c r="M4278" s="353"/>
      <c r="N4278" s="353"/>
      <c r="O4278" s="354"/>
    </row>
    <row r="4279" spans="1:15" ht="22.5">
      <c r="A4279" s="52" t="s">
        <v>30</v>
      </c>
      <c r="B4279" s="2" t="s">
        <v>22</v>
      </c>
      <c r="C4279" s="167"/>
      <c r="D4279" s="168"/>
      <c r="E4279" s="302">
        <v>4.1</v>
      </c>
      <c r="F4279" s="302"/>
      <c r="G4279" s="302"/>
      <c r="H4279" s="302">
        <v>4.1</v>
      </c>
      <c r="I4279" s="302"/>
      <c r="J4279" s="302"/>
      <c r="K4279" s="302">
        <v>4.1</v>
      </c>
      <c r="L4279" s="302"/>
      <c r="M4279" s="302"/>
      <c r="N4279" s="302">
        <v>4.091</v>
      </c>
      <c r="O4279" s="316">
        <f>E4279+H4279+K4279+N4279</f>
        <v>16.391</v>
      </c>
    </row>
    <row r="4280" spans="1:15" ht="21.75">
      <c r="A4280" s="331" t="s">
        <v>616</v>
      </c>
      <c r="B4280" s="281" t="s">
        <v>1</v>
      </c>
      <c r="C4280" s="282"/>
      <c r="D4280" s="282"/>
      <c r="E4280" s="316">
        <f>SUM(E4279:E4279)</f>
        <v>4.1</v>
      </c>
      <c r="F4280" s="316"/>
      <c r="G4280" s="316"/>
      <c r="H4280" s="316">
        <f>SUM(H4279:H4279)</f>
        <v>4.1</v>
      </c>
      <c r="I4280" s="316"/>
      <c r="J4280" s="316"/>
      <c r="K4280" s="316">
        <f>SUM(K4279:K4279)</f>
        <v>4.1</v>
      </c>
      <c r="L4280" s="316"/>
      <c r="M4280" s="316"/>
      <c r="N4280" s="316">
        <f>SUM(N4279:N4279)</f>
        <v>4.091</v>
      </c>
      <c r="O4280" s="316">
        <f>SUM(O4279:O4279)</f>
        <v>16.391</v>
      </c>
    </row>
    <row r="4281" spans="1:15" ht="12.75">
      <c r="A4281" s="158"/>
      <c r="B4281" s="158"/>
      <c r="C4281" s="158"/>
      <c r="D4281" s="158"/>
      <c r="E4281" s="158"/>
      <c r="F4281" s="158"/>
      <c r="G4281" s="158"/>
      <c r="H4281" s="158"/>
      <c r="I4281" s="158"/>
      <c r="J4281" s="158"/>
      <c r="K4281" s="158"/>
      <c r="L4281" s="158"/>
      <c r="M4281" s="158"/>
      <c r="N4281" s="158"/>
      <c r="O4281" s="158"/>
    </row>
    <row r="4282" spans="1:15" ht="12.75">
      <c r="A4282" s="355" t="s">
        <v>617</v>
      </c>
      <c r="B4282" s="356"/>
      <c r="C4282" s="357"/>
      <c r="D4282" s="158"/>
      <c r="E4282" s="316">
        <f>E4270+E4277+E4280</f>
        <v>112.36999999999999</v>
      </c>
      <c r="F4282" s="341"/>
      <c r="G4282" s="341"/>
      <c r="H4282" s="316">
        <f>H4270+H4277+H4280</f>
        <v>21.369999999999997</v>
      </c>
      <c r="I4282" s="341"/>
      <c r="J4282" s="341"/>
      <c r="K4282" s="316">
        <f>K4270+K4277+K4280</f>
        <v>147.86999999999998</v>
      </c>
      <c r="L4282" s="341"/>
      <c r="M4282" s="341"/>
      <c r="N4282" s="316">
        <f>N4270+N4277+N4280</f>
        <v>21.361</v>
      </c>
      <c r="O4282" s="316">
        <f>O4270+O4277+O4280</f>
        <v>302.971</v>
      </c>
    </row>
    <row r="4283" spans="1:15" ht="12.75">
      <c r="A4283" s="342"/>
      <c r="B4283" s="342"/>
      <c r="C4283" s="342"/>
      <c r="D4283" s="334"/>
      <c r="E4283" s="343"/>
      <c r="F4283" s="345"/>
      <c r="G4283" s="345"/>
      <c r="H4283" s="343"/>
      <c r="I4283" s="345"/>
      <c r="J4283" s="345"/>
      <c r="K4283" s="343"/>
      <c r="L4283" s="345"/>
      <c r="M4283" s="345"/>
      <c r="N4283" s="343"/>
      <c r="O4283" s="343"/>
    </row>
    <row r="4284" spans="1:15" ht="12.75">
      <c r="A4284" s="342"/>
      <c r="B4284" s="342"/>
      <c r="C4284" s="342"/>
      <c r="D4284" s="334"/>
      <c r="E4284" s="343"/>
      <c r="F4284" s="345"/>
      <c r="G4284" s="345"/>
      <c r="H4284" s="343"/>
      <c r="I4284" s="345"/>
      <c r="J4284" s="345"/>
      <c r="K4284" s="343"/>
      <c r="L4284" s="345"/>
      <c r="M4284" s="345"/>
      <c r="N4284" s="343"/>
      <c r="O4284" s="343"/>
    </row>
    <row r="4285" spans="1:15" ht="12.75">
      <c r="A4285" s="342"/>
      <c r="B4285" s="342"/>
      <c r="C4285" s="342"/>
      <c r="D4285" s="334"/>
      <c r="E4285" s="343"/>
      <c r="F4285" s="345"/>
      <c r="G4285" s="345"/>
      <c r="H4285" s="343"/>
      <c r="I4285" s="345"/>
      <c r="J4285" s="345"/>
      <c r="K4285" s="343"/>
      <c r="L4285" s="345"/>
      <c r="M4285" s="345"/>
      <c r="N4285" s="343"/>
      <c r="O4285" s="343"/>
    </row>
    <row r="4286" spans="1:15" ht="12.75">
      <c r="A4286" s="342"/>
      <c r="B4286" s="342"/>
      <c r="C4286" s="342"/>
      <c r="D4286" s="334"/>
      <c r="E4286" s="343"/>
      <c r="F4286" s="345"/>
      <c r="G4286" s="345"/>
      <c r="H4286" s="343"/>
      <c r="I4286" s="345"/>
      <c r="J4286" s="345"/>
      <c r="K4286" s="343"/>
      <c r="L4286" s="345"/>
      <c r="M4286" s="345"/>
      <c r="N4286" s="343"/>
      <c r="O4286" s="343"/>
    </row>
    <row r="4287" spans="1:15" ht="12.75">
      <c r="A4287" s="342"/>
      <c r="B4287" s="342"/>
      <c r="C4287" s="342"/>
      <c r="D4287" s="334"/>
      <c r="E4287" s="343"/>
      <c r="F4287" s="345"/>
      <c r="G4287" s="345"/>
      <c r="H4287" s="343"/>
      <c r="I4287" s="345"/>
      <c r="J4287" s="345"/>
      <c r="K4287" s="343"/>
      <c r="L4287" s="345"/>
      <c r="M4287" s="345"/>
      <c r="N4287" s="343"/>
      <c r="O4287" s="343"/>
    </row>
    <row r="4288" spans="1:15" ht="12.75">
      <c r="A4288" s="342"/>
      <c r="B4288" s="342"/>
      <c r="C4288" s="342"/>
      <c r="D4288" s="334"/>
      <c r="E4288" s="343"/>
      <c r="F4288" s="345"/>
      <c r="G4288" s="345"/>
      <c r="H4288" s="343"/>
      <c r="I4288" s="345"/>
      <c r="J4288" s="345"/>
      <c r="K4288" s="343"/>
      <c r="L4288" s="345"/>
      <c r="M4288" s="345"/>
      <c r="N4288" s="343"/>
      <c r="O4288" s="343"/>
    </row>
    <row r="4289" spans="1:15" ht="12.75">
      <c r="A4289" s="342"/>
      <c r="B4289" s="342"/>
      <c r="C4289" s="342"/>
      <c r="D4289" s="334"/>
      <c r="E4289" s="343"/>
      <c r="F4289" s="345"/>
      <c r="G4289" s="345"/>
      <c r="H4289" s="343"/>
      <c r="I4289" s="345"/>
      <c r="J4289" s="345"/>
      <c r="K4289" s="343"/>
      <c r="L4289" s="345"/>
      <c r="M4289" s="345"/>
      <c r="N4289" s="343"/>
      <c r="O4289" s="343"/>
    </row>
    <row r="4290" spans="1:15" ht="12.75">
      <c r="A4290" s="342"/>
      <c r="B4290" s="342"/>
      <c r="C4290" s="342"/>
      <c r="D4290" s="334"/>
      <c r="E4290" s="343"/>
      <c r="F4290" s="345"/>
      <c r="G4290" s="345"/>
      <c r="H4290" s="343"/>
      <c r="I4290" s="345"/>
      <c r="J4290" s="345"/>
      <c r="K4290" s="343"/>
      <c r="L4290" s="345"/>
      <c r="M4290" s="345"/>
      <c r="N4290" s="343"/>
      <c r="O4290" s="343"/>
    </row>
    <row r="4291" spans="1:15" ht="12.75">
      <c r="A4291" s="342"/>
      <c r="B4291" s="342"/>
      <c r="C4291" s="342"/>
      <c r="D4291" s="334"/>
      <c r="E4291" s="343"/>
      <c r="F4291" s="345"/>
      <c r="G4291" s="345"/>
      <c r="H4291" s="343"/>
      <c r="I4291" s="345"/>
      <c r="J4291" s="345"/>
      <c r="K4291" s="343"/>
      <c r="L4291" s="345"/>
      <c r="M4291" s="345"/>
      <c r="N4291" s="343"/>
      <c r="O4291" s="343"/>
    </row>
    <row r="4292" spans="1:15" ht="12.75">
      <c r="A4292" s="342"/>
      <c r="B4292" s="342"/>
      <c r="C4292" s="342"/>
      <c r="D4292" s="334"/>
      <c r="E4292" s="343"/>
      <c r="F4292" s="345"/>
      <c r="G4292" s="345"/>
      <c r="H4292" s="343"/>
      <c r="I4292" s="345"/>
      <c r="J4292" s="345"/>
      <c r="K4292" s="343"/>
      <c r="L4292" s="345"/>
      <c r="M4292" s="345"/>
      <c r="N4292" s="343"/>
      <c r="O4292" s="343"/>
    </row>
    <row r="4293" spans="1:15" ht="12.75">
      <c r="A4293" s="342"/>
      <c r="B4293" s="342"/>
      <c r="C4293" s="342"/>
      <c r="D4293" s="334"/>
      <c r="E4293" s="343"/>
      <c r="F4293" s="345"/>
      <c r="G4293" s="345"/>
      <c r="H4293" s="343"/>
      <c r="I4293" s="345"/>
      <c r="J4293" s="345"/>
      <c r="K4293" s="343"/>
      <c r="L4293" s="345"/>
      <c r="M4293" s="345"/>
      <c r="N4293" s="343"/>
      <c r="O4293" s="343"/>
    </row>
    <row r="4294" spans="1:15" ht="12.75">
      <c r="A4294" s="342"/>
      <c r="B4294" s="342"/>
      <c r="C4294" s="342"/>
      <c r="D4294" s="334"/>
      <c r="E4294" s="343"/>
      <c r="F4294" s="345"/>
      <c r="G4294" s="345"/>
      <c r="H4294" s="343"/>
      <c r="I4294" s="345"/>
      <c r="J4294" s="345"/>
      <c r="K4294" s="343"/>
      <c r="L4294" s="345"/>
      <c r="M4294" s="345"/>
      <c r="N4294" s="343"/>
      <c r="O4294" s="343"/>
    </row>
    <row r="4295" spans="1:15" ht="12.75">
      <c r="A4295" s="346"/>
      <c r="B4295" s="334"/>
      <c r="C4295" s="334"/>
      <c r="D4295" s="334"/>
      <c r="E4295" s="345"/>
      <c r="F4295" s="345"/>
      <c r="G4295" s="345"/>
      <c r="H4295" s="345"/>
      <c r="I4295" s="345"/>
      <c r="J4295" s="345"/>
      <c r="K4295" s="345"/>
      <c r="L4295" s="345"/>
      <c r="M4295" s="345"/>
      <c r="N4295" s="345"/>
      <c r="O4295" s="345"/>
    </row>
    <row r="4296" spans="1:15" ht="12.75">
      <c r="A4296" s="373" t="s">
        <v>719</v>
      </c>
      <c r="B4296" s="373"/>
      <c r="C4296" s="373"/>
      <c r="D4296" s="373"/>
      <c r="E4296" s="373"/>
      <c r="F4296" s="373"/>
      <c r="G4296" s="373"/>
      <c r="H4296" s="373"/>
      <c r="I4296" s="373"/>
      <c r="J4296" s="373"/>
      <c r="K4296" s="373"/>
      <c r="L4296" s="373"/>
      <c r="M4296" s="373"/>
      <c r="N4296" s="373"/>
      <c r="O4296" s="373"/>
    </row>
    <row r="4297" spans="1:15" ht="12.75">
      <c r="A4297" s="340"/>
      <c r="B4297" s="340"/>
      <c r="C4297" s="340"/>
      <c r="D4297" s="340"/>
      <c r="E4297" s="340"/>
      <c r="F4297" s="340"/>
      <c r="G4297" s="340"/>
      <c r="H4297" s="340"/>
      <c r="I4297" s="340"/>
      <c r="J4297" s="340"/>
      <c r="K4297" s="340"/>
      <c r="L4297" s="340"/>
      <c r="M4297" s="340"/>
      <c r="N4297" s="340"/>
      <c r="O4297" s="340"/>
    </row>
    <row r="4298" spans="1:15" ht="52.5">
      <c r="A4298" s="276" t="s">
        <v>43</v>
      </c>
      <c r="B4298" s="276" t="s">
        <v>44</v>
      </c>
      <c r="C4298" s="367" t="s">
        <v>45</v>
      </c>
      <c r="D4298" s="368"/>
      <c r="E4298" s="368"/>
      <c r="F4298" s="368"/>
      <c r="G4298" s="368"/>
      <c r="H4298" s="368"/>
      <c r="I4298" s="368"/>
      <c r="J4298" s="368"/>
      <c r="K4298" s="368"/>
      <c r="L4298" s="368"/>
      <c r="M4298" s="368"/>
      <c r="N4298" s="369"/>
      <c r="O4298" s="130" t="s">
        <v>46</v>
      </c>
    </row>
    <row r="4299" spans="1:15" ht="12.75">
      <c r="A4299" s="277"/>
      <c r="B4299" s="277"/>
      <c r="C4299" s="367" t="s">
        <v>47</v>
      </c>
      <c r="D4299" s="368"/>
      <c r="E4299" s="369"/>
      <c r="F4299" s="367" t="s">
        <v>48</v>
      </c>
      <c r="G4299" s="368"/>
      <c r="H4299" s="369"/>
      <c r="I4299" s="367" t="s">
        <v>49</v>
      </c>
      <c r="J4299" s="368"/>
      <c r="K4299" s="369"/>
      <c r="L4299" s="367" t="s">
        <v>50</v>
      </c>
      <c r="M4299" s="368"/>
      <c r="N4299" s="369"/>
      <c r="O4299" s="130"/>
    </row>
    <row r="4300" spans="1:15" ht="21">
      <c r="A4300" s="278"/>
      <c r="B4300" s="278"/>
      <c r="C4300" s="277" t="s">
        <v>51</v>
      </c>
      <c r="D4300" s="277" t="s">
        <v>52</v>
      </c>
      <c r="E4300" s="277" t="s">
        <v>53</v>
      </c>
      <c r="F4300" s="277" t="s">
        <v>51</v>
      </c>
      <c r="G4300" s="277" t="s">
        <v>54</v>
      </c>
      <c r="H4300" s="277" t="s">
        <v>53</v>
      </c>
      <c r="I4300" s="277" t="s">
        <v>51</v>
      </c>
      <c r="J4300" s="277" t="s">
        <v>54</v>
      </c>
      <c r="K4300" s="277" t="s">
        <v>53</v>
      </c>
      <c r="L4300" s="130" t="s">
        <v>51</v>
      </c>
      <c r="M4300" s="130" t="s">
        <v>54</v>
      </c>
      <c r="N4300" s="130" t="s">
        <v>53</v>
      </c>
      <c r="O4300" s="132"/>
    </row>
    <row r="4301" spans="1:15" ht="12.75">
      <c r="A4301" s="359" t="s">
        <v>55</v>
      </c>
      <c r="B4301" s="360"/>
      <c r="C4301" s="360"/>
      <c r="D4301" s="360"/>
      <c r="E4301" s="360"/>
      <c r="F4301" s="360"/>
      <c r="G4301" s="360"/>
      <c r="H4301" s="360"/>
      <c r="I4301" s="360"/>
      <c r="J4301" s="360"/>
      <c r="K4301" s="360"/>
      <c r="L4301" s="360"/>
      <c r="M4301" s="360"/>
      <c r="N4301" s="360"/>
      <c r="O4301" s="361"/>
    </row>
    <row r="4302" spans="1:15" ht="12.75">
      <c r="A4302" s="296"/>
      <c r="B4302" s="167"/>
      <c r="C4302" s="52"/>
      <c r="D4302" s="52"/>
      <c r="E4302" s="281"/>
      <c r="F4302" s="52"/>
      <c r="G4302" s="52"/>
      <c r="H4302" s="281"/>
      <c r="I4302" s="52"/>
      <c r="J4302" s="52"/>
      <c r="K4302" s="281"/>
      <c r="L4302" s="155"/>
      <c r="M4302" s="155"/>
      <c r="N4302" s="300"/>
      <c r="O4302" s="301"/>
    </row>
    <row r="4303" spans="1:15" ht="21">
      <c r="A4303" s="167" t="s">
        <v>60</v>
      </c>
      <c r="B4303" s="167"/>
      <c r="C4303" s="52"/>
      <c r="D4303" s="52"/>
      <c r="E4303" s="302">
        <v>0</v>
      </c>
      <c r="F4303" s="303"/>
      <c r="G4303" s="303"/>
      <c r="H4303" s="302">
        <v>0</v>
      </c>
      <c r="I4303" s="303"/>
      <c r="J4303" s="303"/>
      <c r="K4303" s="302">
        <v>0</v>
      </c>
      <c r="L4303" s="304"/>
      <c r="M4303" s="304"/>
      <c r="N4303" s="304">
        <v>0</v>
      </c>
      <c r="O4303" s="305">
        <f>SUM(E4303,H4303,K4303,N4303)</f>
        <v>0</v>
      </c>
    </row>
    <row r="4304" spans="1:15" ht="12.75">
      <c r="A4304" s="362" t="s">
        <v>61</v>
      </c>
      <c r="B4304" s="371"/>
      <c r="C4304" s="371"/>
      <c r="D4304" s="372"/>
      <c r="E4304" s="158"/>
      <c r="F4304" s="158"/>
      <c r="G4304" s="158"/>
      <c r="H4304" s="158"/>
      <c r="I4304" s="158"/>
      <c r="J4304" s="158"/>
      <c r="K4304" s="158"/>
      <c r="L4304" s="158"/>
      <c r="M4304" s="158"/>
      <c r="N4304" s="158"/>
      <c r="O4304" s="158"/>
    </row>
    <row r="4305" spans="1:15" ht="22.5">
      <c r="A4305" s="52" t="s">
        <v>62</v>
      </c>
      <c r="B4305" s="167" t="s">
        <v>63</v>
      </c>
      <c r="C4305" s="297"/>
      <c r="D4305" s="297"/>
      <c r="E4305" s="302">
        <f>C4305*D4305</f>
        <v>0</v>
      </c>
      <c r="F4305" s="297"/>
      <c r="G4305" s="297"/>
      <c r="H4305" s="302">
        <f>F4305*G4305</f>
        <v>0</v>
      </c>
      <c r="I4305" s="297"/>
      <c r="J4305" s="297"/>
      <c r="K4305" s="302">
        <f>I4305*J4305</f>
        <v>0</v>
      </c>
      <c r="L4305" s="307"/>
      <c r="M4305" s="303"/>
      <c r="N4305" s="302">
        <f>L4305*M4305</f>
        <v>0</v>
      </c>
      <c r="O4305" s="308">
        <f>E4305+H4305+K4305+N4305</f>
        <v>0</v>
      </c>
    </row>
    <row r="4306" spans="1:15" ht="22.5">
      <c r="A4306" s="52" t="s">
        <v>64</v>
      </c>
      <c r="B4306" s="167" t="s">
        <v>65</v>
      </c>
      <c r="C4306" s="297"/>
      <c r="D4306" s="297"/>
      <c r="E4306" s="302">
        <f>C4306*D4306</f>
        <v>0</v>
      </c>
      <c r="F4306" s="297"/>
      <c r="G4306" s="297"/>
      <c r="H4306" s="302">
        <f>F4306*G4306</f>
        <v>0</v>
      </c>
      <c r="I4306" s="297"/>
      <c r="J4306" s="297"/>
      <c r="K4306" s="302">
        <f>I4306*J4306</f>
        <v>0</v>
      </c>
      <c r="L4306" s="307"/>
      <c r="M4306" s="303"/>
      <c r="N4306" s="302">
        <f>L4306*M4306</f>
        <v>0</v>
      </c>
      <c r="O4306" s="308">
        <f>E4306+H4306+K4306+N4306</f>
        <v>0</v>
      </c>
    </row>
    <row r="4307" spans="1:15" ht="45">
      <c r="A4307" s="52" t="s">
        <v>66</v>
      </c>
      <c r="B4307" s="167" t="s">
        <v>65</v>
      </c>
      <c r="C4307" s="297"/>
      <c r="D4307" s="297"/>
      <c r="E4307" s="302">
        <f>C4307*D4307</f>
        <v>0</v>
      </c>
      <c r="F4307" s="297"/>
      <c r="G4307" s="297"/>
      <c r="H4307" s="302">
        <f>F4307*G4307</f>
        <v>0</v>
      </c>
      <c r="I4307" s="297"/>
      <c r="J4307" s="297"/>
      <c r="K4307" s="302">
        <f>I4307*J4307</f>
        <v>0</v>
      </c>
      <c r="L4307" s="307"/>
      <c r="M4307" s="303"/>
      <c r="N4307" s="302">
        <f>L4307*M4307</f>
        <v>0</v>
      </c>
      <c r="O4307" s="308">
        <f>E4307+H4307+K4307+N4307</f>
        <v>0</v>
      </c>
    </row>
    <row r="4308" spans="1:15" ht="22.5">
      <c r="A4308" s="52" t="s">
        <v>67</v>
      </c>
      <c r="B4308" s="167" t="s">
        <v>32</v>
      </c>
      <c r="C4308" s="297"/>
      <c r="D4308" s="297"/>
      <c r="E4308" s="302">
        <f>C4308*D4308</f>
        <v>0</v>
      </c>
      <c r="F4308" s="297"/>
      <c r="G4308" s="297"/>
      <c r="H4308" s="302">
        <f>F4308*G4308</f>
        <v>0</v>
      </c>
      <c r="I4308" s="297"/>
      <c r="J4308" s="297"/>
      <c r="K4308" s="302">
        <f>I4308*J4308</f>
        <v>0</v>
      </c>
      <c r="L4308" s="297"/>
      <c r="M4308" s="297"/>
      <c r="N4308" s="302">
        <f>L4308*M4308</f>
        <v>0</v>
      </c>
      <c r="O4308" s="308">
        <f>E4308+H4308+K4308+N4308</f>
        <v>0</v>
      </c>
    </row>
    <row r="4309" spans="1:15" ht="22.5">
      <c r="A4309" s="52" t="s">
        <v>68</v>
      </c>
      <c r="B4309" s="167" t="s">
        <v>32</v>
      </c>
      <c r="C4309" s="297"/>
      <c r="D4309" s="297"/>
      <c r="E4309" s="302">
        <f>C4309*D4309</f>
        <v>0</v>
      </c>
      <c r="F4309" s="297"/>
      <c r="G4309" s="297"/>
      <c r="H4309" s="302">
        <f>F4309*G4309</f>
        <v>0</v>
      </c>
      <c r="I4309" s="297"/>
      <c r="J4309" s="297"/>
      <c r="K4309" s="302">
        <f>I4309*J4309</f>
        <v>0</v>
      </c>
      <c r="L4309" s="303"/>
      <c r="M4309" s="303"/>
      <c r="N4309" s="302">
        <f>L4309*M4309</f>
        <v>0</v>
      </c>
      <c r="O4309" s="308">
        <f>E4309+H4309+K4309+N4309</f>
        <v>0</v>
      </c>
    </row>
    <row r="4310" spans="1:15" ht="52.5">
      <c r="A4310" s="291" t="s">
        <v>69</v>
      </c>
      <c r="B4310" s="309" t="s">
        <v>1</v>
      </c>
      <c r="C4310" s="157"/>
      <c r="D4310" s="157"/>
      <c r="E4310" s="286">
        <f>E4305+E4306+E4307+E4308+E4309</f>
        <v>0</v>
      </c>
      <c r="F4310" s="286"/>
      <c r="G4310" s="286"/>
      <c r="H4310" s="286">
        <f>H4305+H4306+H4307+H4308+H4309</f>
        <v>0</v>
      </c>
      <c r="I4310" s="286"/>
      <c r="J4310" s="286"/>
      <c r="K4310" s="286">
        <f>K4305+K4306+K4307+K4308+K4309</f>
        <v>0</v>
      </c>
      <c r="L4310" s="286"/>
      <c r="M4310" s="286"/>
      <c r="N4310" s="286">
        <f>N4305+N4306+N4307+N4308+N4309</f>
        <v>0</v>
      </c>
      <c r="O4310" s="286">
        <f>O4305+O4306+O4307+O4308+O4309</f>
        <v>0</v>
      </c>
    </row>
    <row r="4311" spans="1:15" ht="12.75">
      <c r="A4311" s="352" t="s">
        <v>554</v>
      </c>
      <c r="B4311" s="365"/>
      <c r="C4311" s="365"/>
      <c r="D4311" s="365"/>
      <c r="E4311" s="365"/>
      <c r="F4311" s="365"/>
      <c r="G4311" s="365"/>
      <c r="H4311" s="365"/>
      <c r="I4311" s="365"/>
      <c r="J4311" s="365"/>
      <c r="K4311" s="365"/>
      <c r="L4311" s="365"/>
      <c r="M4311" s="365"/>
      <c r="N4311" s="365"/>
      <c r="O4311" s="366"/>
    </row>
    <row r="4312" spans="1:15" ht="12.75">
      <c r="A4312" s="167" t="s">
        <v>711</v>
      </c>
      <c r="B4312" s="1"/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</row>
    <row r="4313" spans="1:15" ht="22.5">
      <c r="A4313" s="52" t="s">
        <v>557</v>
      </c>
      <c r="B4313" s="167" t="s">
        <v>141</v>
      </c>
      <c r="C4313" s="297">
        <v>2.5</v>
      </c>
      <c r="D4313" s="297"/>
      <c r="E4313" s="302">
        <v>57</v>
      </c>
      <c r="F4313" s="297">
        <v>2.5</v>
      </c>
      <c r="G4313" s="297"/>
      <c r="H4313" s="302">
        <v>57</v>
      </c>
      <c r="I4313" s="297">
        <v>2.5</v>
      </c>
      <c r="J4313" s="297"/>
      <c r="K4313" s="302">
        <v>57</v>
      </c>
      <c r="L4313" s="307">
        <v>2.5</v>
      </c>
      <c r="M4313" s="303"/>
      <c r="N4313" s="302">
        <v>57</v>
      </c>
      <c r="O4313" s="308">
        <f>E4313+H4313+K4313+N4313</f>
        <v>228</v>
      </c>
    </row>
    <row r="4314" spans="1:15" ht="33.75">
      <c r="A4314" s="52" t="s">
        <v>75</v>
      </c>
      <c r="B4314" s="167" t="s">
        <v>169</v>
      </c>
      <c r="C4314" s="297">
        <v>7</v>
      </c>
      <c r="D4314" s="297"/>
      <c r="E4314" s="302">
        <v>2.5</v>
      </c>
      <c r="F4314" s="297">
        <v>7</v>
      </c>
      <c r="G4314" s="297"/>
      <c r="H4314" s="302">
        <v>2.5</v>
      </c>
      <c r="I4314" s="297">
        <v>7</v>
      </c>
      <c r="J4314" s="297"/>
      <c r="K4314" s="302">
        <v>2.5</v>
      </c>
      <c r="L4314" s="307">
        <v>7</v>
      </c>
      <c r="M4314" s="303"/>
      <c r="N4314" s="302">
        <v>2.5</v>
      </c>
      <c r="O4314" s="308">
        <f>E4314+H4314+K4314+N4314</f>
        <v>10</v>
      </c>
    </row>
    <row r="4315" spans="1:15" ht="22.5">
      <c r="A4315" s="52" t="s">
        <v>712</v>
      </c>
      <c r="B4315" s="167" t="s">
        <v>22</v>
      </c>
      <c r="C4315" s="297"/>
      <c r="D4315" s="297"/>
      <c r="E4315" s="302">
        <v>1</v>
      </c>
      <c r="F4315" s="297"/>
      <c r="G4315" s="297"/>
      <c r="H4315" s="302">
        <v>1</v>
      </c>
      <c r="I4315" s="297"/>
      <c r="J4315" s="297"/>
      <c r="K4315" s="302">
        <v>1</v>
      </c>
      <c r="L4315" s="307"/>
      <c r="M4315" s="307"/>
      <c r="N4315" s="302">
        <v>1</v>
      </c>
      <c r="O4315" s="308">
        <f>E4315+H4315+K4315+N4315</f>
        <v>4</v>
      </c>
    </row>
    <row r="4316" spans="1:15" ht="21">
      <c r="A4316" s="167" t="s">
        <v>713</v>
      </c>
      <c r="B4316" s="167" t="s">
        <v>22</v>
      </c>
      <c r="C4316" s="297"/>
      <c r="D4316" s="297"/>
      <c r="E4316" s="302">
        <f>SUM(E4313:E4315)</f>
        <v>60.5</v>
      </c>
      <c r="F4316" s="297"/>
      <c r="G4316" s="297"/>
      <c r="H4316" s="302">
        <f>SUM(H4313:H4315)</f>
        <v>60.5</v>
      </c>
      <c r="I4316" s="297"/>
      <c r="J4316" s="297"/>
      <c r="K4316" s="302">
        <f>SUM(K4313:K4315)</f>
        <v>60.5</v>
      </c>
      <c r="L4316" s="307"/>
      <c r="M4316" s="307"/>
      <c r="N4316" s="302">
        <f>SUM(N4313:N4315)</f>
        <v>60.5</v>
      </c>
      <c r="O4316" s="308">
        <f>SUM(O4313:O4315)</f>
        <v>242</v>
      </c>
    </row>
    <row r="4317" spans="1:15" ht="12.75">
      <c r="A4317" s="167"/>
      <c r="B4317" s="167"/>
      <c r="C4317" s="167"/>
      <c r="D4317" s="167"/>
      <c r="E4317" s="310"/>
      <c r="F4317" s="167"/>
      <c r="G4317" s="167"/>
      <c r="H4317" s="167"/>
      <c r="I4317" s="167"/>
      <c r="J4317" s="167"/>
      <c r="K4317" s="310"/>
      <c r="L4317" s="310"/>
      <c r="M4317" s="310"/>
      <c r="N4317" s="310"/>
      <c r="O4317" s="311"/>
    </row>
    <row r="4318" spans="1:15" ht="12.75">
      <c r="A4318" s="167" t="s">
        <v>560</v>
      </c>
      <c r="B4318" s="167" t="s">
        <v>561</v>
      </c>
      <c r="C4318" s="52"/>
      <c r="D4318" s="52"/>
      <c r="E4318" s="302">
        <v>50</v>
      </c>
      <c r="F4318" s="160"/>
      <c r="G4318" s="160"/>
      <c r="H4318" s="168"/>
      <c r="I4318" s="160"/>
      <c r="J4318" s="160"/>
      <c r="K4318" s="168">
        <v>50</v>
      </c>
      <c r="L4318" s="160"/>
      <c r="M4318" s="160"/>
      <c r="N4318" s="168"/>
      <c r="O4318" s="308">
        <f>E4318+H4318+K4318+N4318</f>
        <v>100</v>
      </c>
    </row>
    <row r="4319" spans="1:15" ht="12.75">
      <c r="A4319" s="167"/>
      <c r="B4319" s="167"/>
      <c r="C4319" s="52"/>
      <c r="D4319" s="52"/>
      <c r="E4319" s="302"/>
      <c r="F4319" s="160"/>
      <c r="G4319" s="160"/>
      <c r="H4319" s="168"/>
      <c r="I4319" s="160"/>
      <c r="J4319" s="160"/>
      <c r="K4319" s="168"/>
      <c r="L4319" s="160"/>
      <c r="M4319" s="160"/>
      <c r="N4319" s="168"/>
      <c r="O4319" s="308"/>
    </row>
    <row r="4320" spans="1:15" ht="31.5">
      <c r="A4320" s="167" t="s">
        <v>634</v>
      </c>
      <c r="B4320" s="167"/>
      <c r="C4320" s="52"/>
      <c r="D4320" s="52"/>
      <c r="E4320" s="302"/>
      <c r="F4320" s="160"/>
      <c r="G4320" s="160"/>
      <c r="H4320" s="168"/>
      <c r="I4320" s="160"/>
      <c r="J4320" s="160"/>
      <c r="K4320" s="168"/>
      <c r="L4320" s="160"/>
      <c r="M4320" s="160"/>
      <c r="N4320" s="168"/>
      <c r="O4320" s="308"/>
    </row>
    <row r="4321" spans="1:15" ht="45">
      <c r="A4321" s="52" t="s">
        <v>720</v>
      </c>
      <c r="B4321" s="167" t="s">
        <v>22</v>
      </c>
      <c r="C4321" s="297"/>
      <c r="D4321" s="52"/>
      <c r="E4321" s="302">
        <v>15</v>
      </c>
      <c r="F4321" s="160"/>
      <c r="G4321" s="160"/>
      <c r="H4321" s="168">
        <v>15</v>
      </c>
      <c r="I4321" s="160"/>
      <c r="J4321" s="160"/>
      <c r="K4321" s="168">
        <v>15</v>
      </c>
      <c r="L4321" s="160"/>
      <c r="M4321" s="160"/>
      <c r="N4321" s="168">
        <v>15</v>
      </c>
      <c r="O4321" s="308">
        <f>E4321+H4321+K4321+N4321</f>
        <v>60</v>
      </c>
    </row>
    <row r="4322" spans="1:15" ht="12.75">
      <c r="A4322" s="167"/>
      <c r="B4322" s="167"/>
      <c r="C4322" s="52"/>
      <c r="D4322" s="52"/>
      <c r="E4322" s="302"/>
      <c r="F4322" s="52"/>
      <c r="G4322" s="52"/>
      <c r="H4322" s="52"/>
      <c r="I4322" s="52"/>
      <c r="J4322" s="52"/>
      <c r="K4322" s="52"/>
      <c r="L4322" s="52"/>
      <c r="M4322" s="52"/>
      <c r="N4322" s="52"/>
      <c r="O4322" s="316"/>
    </row>
    <row r="4323" spans="1:15" ht="21">
      <c r="A4323" s="167" t="s">
        <v>562</v>
      </c>
      <c r="B4323" s="167"/>
      <c r="C4323" s="167"/>
      <c r="D4323" s="167"/>
      <c r="E4323" s="310"/>
      <c r="F4323" s="167"/>
      <c r="G4323" s="167"/>
      <c r="H4323" s="310"/>
      <c r="I4323" s="167"/>
      <c r="J4323" s="167"/>
      <c r="K4323" s="310"/>
      <c r="L4323" s="310"/>
      <c r="M4323" s="310"/>
      <c r="N4323" s="310"/>
      <c r="O4323" s="157"/>
    </row>
    <row r="4324" spans="1:15" ht="33.75">
      <c r="A4324" s="143" t="s">
        <v>569</v>
      </c>
      <c r="B4324" s="167" t="s">
        <v>561</v>
      </c>
      <c r="C4324" s="167"/>
      <c r="D4324" s="167"/>
      <c r="E4324" s="312">
        <v>1</v>
      </c>
      <c r="F4324" s="313"/>
      <c r="G4324" s="313"/>
      <c r="H4324" s="312">
        <v>1</v>
      </c>
      <c r="I4324" s="313"/>
      <c r="J4324" s="313"/>
      <c r="K4324" s="312">
        <v>1</v>
      </c>
      <c r="L4324" s="312"/>
      <c r="M4324" s="312"/>
      <c r="N4324" s="312">
        <v>1</v>
      </c>
      <c r="O4324" s="308">
        <f>E4324+H4324+K4324+N4324</f>
        <v>4</v>
      </c>
    </row>
    <row r="4325" spans="1:15" ht="32.25">
      <c r="A4325" s="314" t="s">
        <v>78</v>
      </c>
      <c r="B4325" s="309" t="s">
        <v>1</v>
      </c>
      <c r="C4325" s="309"/>
      <c r="D4325" s="309"/>
      <c r="E4325" s="315">
        <f>SUM(E4324:E4324)</f>
        <v>1</v>
      </c>
      <c r="F4325" s="315"/>
      <c r="G4325" s="315"/>
      <c r="H4325" s="315">
        <f>SUM(H4324:H4324)</f>
        <v>1</v>
      </c>
      <c r="I4325" s="315"/>
      <c r="J4325" s="315"/>
      <c r="K4325" s="315">
        <f>SUM(K4324:K4324)</f>
        <v>1</v>
      </c>
      <c r="L4325" s="315"/>
      <c r="M4325" s="315"/>
      <c r="N4325" s="315">
        <f>SUM(N4324:N4324)</f>
        <v>1</v>
      </c>
      <c r="O4325" s="315">
        <f>SUM(O4324:O4324)</f>
        <v>4</v>
      </c>
    </row>
    <row r="4326" spans="1:15" ht="21">
      <c r="A4326" s="1" t="s">
        <v>79</v>
      </c>
      <c r="B4326" s="167"/>
      <c r="C4326" s="158"/>
      <c r="D4326" s="158"/>
      <c r="E4326" s="158"/>
      <c r="F4326" s="158"/>
      <c r="G4326" s="158"/>
      <c r="H4326" s="158"/>
      <c r="I4326" s="158"/>
      <c r="J4326" s="158"/>
      <c r="K4326" s="158"/>
      <c r="L4326" s="158"/>
      <c r="M4326" s="158"/>
      <c r="N4326" s="158"/>
      <c r="O4326" s="157"/>
    </row>
    <row r="4327" spans="1:15" ht="33.75">
      <c r="A4327" s="143" t="s">
        <v>630</v>
      </c>
      <c r="B4327" s="167" t="s">
        <v>561</v>
      </c>
      <c r="C4327" s="158">
        <v>1</v>
      </c>
      <c r="D4327" s="158"/>
      <c r="E4327" s="316">
        <v>10</v>
      </c>
      <c r="F4327" s="158"/>
      <c r="G4327" s="158"/>
      <c r="H4327" s="158"/>
      <c r="I4327" s="158"/>
      <c r="J4327" s="158"/>
      <c r="K4327" s="158"/>
      <c r="L4327" s="158"/>
      <c r="M4327" s="158"/>
      <c r="N4327" s="158"/>
      <c r="O4327" s="308">
        <f aca="true" t="shared" si="576" ref="O4327:O4332">E4327+H4327+K4327+N4327</f>
        <v>10</v>
      </c>
    </row>
    <row r="4328" spans="1:15" ht="22.5">
      <c r="A4328" s="143" t="s">
        <v>628</v>
      </c>
      <c r="B4328" s="167" t="s">
        <v>561</v>
      </c>
      <c r="C4328" s="158">
        <v>4</v>
      </c>
      <c r="D4328" s="158"/>
      <c r="E4328" s="316">
        <v>120</v>
      </c>
      <c r="F4328" s="158"/>
      <c r="G4328" s="158"/>
      <c r="H4328" s="158"/>
      <c r="I4328" s="158">
        <v>4</v>
      </c>
      <c r="J4328" s="158"/>
      <c r="K4328" s="316">
        <v>120</v>
      </c>
      <c r="L4328" s="158"/>
      <c r="M4328" s="158"/>
      <c r="N4328" s="158"/>
      <c r="O4328" s="308">
        <f t="shared" si="576"/>
        <v>240</v>
      </c>
    </row>
    <row r="4329" spans="1:15" ht="12.75">
      <c r="A4329" s="143" t="s">
        <v>629</v>
      </c>
      <c r="B4329" s="167" t="s">
        <v>561</v>
      </c>
      <c r="C4329" s="158">
        <v>1</v>
      </c>
      <c r="D4329" s="158"/>
      <c r="E4329" s="316">
        <v>6</v>
      </c>
      <c r="F4329" s="158"/>
      <c r="G4329" s="158"/>
      <c r="H4329" s="158"/>
      <c r="I4329" s="158">
        <v>1</v>
      </c>
      <c r="J4329" s="158"/>
      <c r="K4329" s="316">
        <v>6</v>
      </c>
      <c r="L4329" s="158"/>
      <c r="M4329" s="158"/>
      <c r="N4329" s="158"/>
      <c r="O4329" s="308">
        <f t="shared" si="576"/>
        <v>12</v>
      </c>
    </row>
    <row r="4330" spans="1:15" ht="22.5">
      <c r="A4330" s="143" t="s">
        <v>714</v>
      </c>
      <c r="B4330" s="167" t="s">
        <v>561</v>
      </c>
      <c r="C4330" s="158">
        <v>3</v>
      </c>
      <c r="D4330" s="158"/>
      <c r="E4330" s="316">
        <v>6</v>
      </c>
      <c r="F4330" s="158"/>
      <c r="G4330" s="158"/>
      <c r="H4330" s="158"/>
      <c r="I4330" s="158"/>
      <c r="J4330" s="158"/>
      <c r="K4330" s="316"/>
      <c r="L4330" s="158"/>
      <c r="M4330" s="158"/>
      <c r="N4330" s="158"/>
      <c r="O4330" s="308">
        <f t="shared" si="576"/>
        <v>6</v>
      </c>
    </row>
    <row r="4331" spans="1:15" ht="12.75">
      <c r="A4331" s="143" t="s">
        <v>621</v>
      </c>
      <c r="B4331" s="167" t="s">
        <v>561</v>
      </c>
      <c r="C4331" s="158">
        <v>1</v>
      </c>
      <c r="D4331" s="158"/>
      <c r="E4331" s="316">
        <v>1.5</v>
      </c>
      <c r="F4331" s="158">
        <v>1</v>
      </c>
      <c r="G4331" s="158"/>
      <c r="H4331" s="316">
        <v>1.5</v>
      </c>
      <c r="I4331" s="158">
        <v>1</v>
      </c>
      <c r="J4331" s="158"/>
      <c r="K4331" s="316">
        <v>1.5</v>
      </c>
      <c r="L4331" s="158">
        <v>1</v>
      </c>
      <c r="M4331" s="158"/>
      <c r="N4331" s="316">
        <v>1.5</v>
      </c>
      <c r="O4331" s="308">
        <f t="shared" si="576"/>
        <v>6</v>
      </c>
    </row>
    <row r="4332" spans="1:15" ht="12.75">
      <c r="A4332" s="143" t="s">
        <v>721</v>
      </c>
      <c r="B4332" s="167" t="s">
        <v>561</v>
      </c>
      <c r="C4332" s="158">
        <v>1</v>
      </c>
      <c r="D4332" s="158"/>
      <c r="E4332" s="316">
        <v>10</v>
      </c>
      <c r="F4332" s="158"/>
      <c r="G4332" s="158"/>
      <c r="H4332" s="158"/>
      <c r="I4332" s="158"/>
      <c r="J4332" s="158"/>
      <c r="K4332" s="158"/>
      <c r="L4332" s="158"/>
      <c r="M4332" s="158"/>
      <c r="N4332" s="316"/>
      <c r="O4332" s="308">
        <f t="shared" si="576"/>
        <v>10</v>
      </c>
    </row>
    <row r="4333" spans="1:15" ht="31.5">
      <c r="A4333" s="1" t="s">
        <v>176</v>
      </c>
      <c r="B4333" s="317" t="s">
        <v>1</v>
      </c>
      <c r="C4333" s="158"/>
      <c r="D4333" s="158"/>
      <c r="E4333" s="286">
        <f>SUM(E4327:E4332)</f>
        <v>153.5</v>
      </c>
      <c r="F4333" s="104"/>
      <c r="G4333" s="104"/>
      <c r="H4333" s="286">
        <f>SUM(H4327:H4332)</f>
        <v>1.5</v>
      </c>
      <c r="I4333" s="104"/>
      <c r="J4333" s="104"/>
      <c r="K4333" s="286">
        <f>SUM(K4327:K4332)</f>
        <v>127.5</v>
      </c>
      <c r="L4333" s="318"/>
      <c r="M4333" s="318"/>
      <c r="N4333" s="286">
        <f>SUM(N4327:N4332)</f>
        <v>1.5</v>
      </c>
      <c r="O4333" s="286">
        <f>SUM(O4327:O4332)</f>
        <v>284</v>
      </c>
    </row>
    <row r="4334" spans="1:15" ht="12.75">
      <c r="A4334" s="1"/>
      <c r="B4334" s="133"/>
      <c r="C4334" s="158"/>
      <c r="D4334" s="158"/>
      <c r="E4334" s="285"/>
      <c r="F4334" s="104"/>
      <c r="G4334" s="104"/>
      <c r="H4334" s="104"/>
      <c r="I4334" s="104"/>
      <c r="J4334" s="104"/>
      <c r="K4334" s="318"/>
      <c r="L4334" s="318"/>
      <c r="M4334" s="318"/>
      <c r="N4334" s="318"/>
      <c r="O4334" s="315"/>
    </row>
    <row r="4335" spans="1:15" ht="12.75">
      <c r="A4335" s="352" t="s">
        <v>80</v>
      </c>
      <c r="B4335" s="363"/>
      <c r="C4335" s="363"/>
      <c r="D4335" s="363"/>
      <c r="E4335" s="364"/>
      <c r="F4335" s="158"/>
      <c r="G4335" s="158"/>
      <c r="H4335" s="158"/>
      <c r="I4335" s="158"/>
      <c r="J4335" s="158"/>
      <c r="K4335" s="158"/>
      <c r="L4335" s="158"/>
      <c r="M4335" s="158"/>
      <c r="N4335" s="158"/>
      <c r="O4335" s="158"/>
    </row>
    <row r="4336" spans="1:15" ht="12.75">
      <c r="A4336" s="319" t="s">
        <v>2</v>
      </c>
      <c r="B4336" s="280" t="s">
        <v>572</v>
      </c>
      <c r="C4336" s="306">
        <v>120</v>
      </c>
      <c r="D4336" s="104">
        <v>100</v>
      </c>
      <c r="E4336" s="292">
        <f aca="true" t="shared" si="577" ref="E4336:E4343">(C4336*D4336)/1000</f>
        <v>12</v>
      </c>
      <c r="F4336" s="306">
        <v>120</v>
      </c>
      <c r="G4336" s="104">
        <v>100</v>
      </c>
      <c r="H4336" s="292">
        <f aca="true" t="shared" si="578" ref="H4336:H4343">(F4336*G4336)/1000</f>
        <v>12</v>
      </c>
      <c r="I4336" s="306">
        <v>120</v>
      </c>
      <c r="J4336" s="104">
        <v>100</v>
      </c>
      <c r="K4336" s="292">
        <f aca="true" t="shared" si="579" ref="K4336:K4343">(I4336*J4336)/1000</f>
        <v>12</v>
      </c>
      <c r="L4336" s="306">
        <v>120</v>
      </c>
      <c r="M4336" s="104">
        <v>100</v>
      </c>
      <c r="N4336" s="292">
        <f aca="true" t="shared" si="580" ref="N4336:N4343">(L4336*M4336)/1000</f>
        <v>12</v>
      </c>
      <c r="O4336" s="308">
        <f aca="true" t="shared" si="581" ref="O4336:O4343">E4336+H4336+K4336+N4336</f>
        <v>48</v>
      </c>
    </row>
    <row r="4337" spans="1:15" ht="12.75">
      <c r="A4337" s="319" t="s">
        <v>573</v>
      </c>
      <c r="B4337" s="280" t="s">
        <v>9</v>
      </c>
      <c r="C4337" s="306">
        <v>3</v>
      </c>
      <c r="D4337" s="104">
        <v>100</v>
      </c>
      <c r="E4337" s="292">
        <f t="shared" si="577"/>
        <v>0.3</v>
      </c>
      <c r="F4337" s="306">
        <v>3</v>
      </c>
      <c r="G4337" s="104">
        <v>100</v>
      </c>
      <c r="H4337" s="292">
        <f t="shared" si="578"/>
        <v>0.3</v>
      </c>
      <c r="I4337" s="306">
        <v>3</v>
      </c>
      <c r="J4337" s="104">
        <v>100</v>
      </c>
      <c r="K4337" s="292">
        <f t="shared" si="579"/>
        <v>0.3</v>
      </c>
      <c r="L4337" s="306">
        <v>3</v>
      </c>
      <c r="M4337" s="104">
        <v>100</v>
      </c>
      <c r="N4337" s="292">
        <f t="shared" si="580"/>
        <v>0.3</v>
      </c>
      <c r="O4337" s="308">
        <f t="shared" si="581"/>
        <v>1.2</v>
      </c>
    </row>
    <row r="4338" spans="1:15" ht="12.75">
      <c r="A4338" s="319" t="s">
        <v>6</v>
      </c>
      <c r="B4338" s="280" t="s">
        <v>9</v>
      </c>
      <c r="C4338" s="306">
        <v>50</v>
      </c>
      <c r="D4338" s="104">
        <v>33</v>
      </c>
      <c r="E4338" s="292">
        <f t="shared" si="577"/>
        <v>1.65</v>
      </c>
      <c r="F4338" s="306">
        <v>50</v>
      </c>
      <c r="G4338" s="104">
        <v>33</v>
      </c>
      <c r="H4338" s="292">
        <f t="shared" si="578"/>
        <v>1.65</v>
      </c>
      <c r="I4338" s="306">
        <v>50</v>
      </c>
      <c r="J4338" s="104">
        <v>33</v>
      </c>
      <c r="K4338" s="292">
        <f t="shared" si="579"/>
        <v>1.65</v>
      </c>
      <c r="L4338" s="306">
        <v>50</v>
      </c>
      <c r="M4338" s="104">
        <v>33</v>
      </c>
      <c r="N4338" s="292">
        <f t="shared" si="580"/>
        <v>1.65</v>
      </c>
      <c r="O4338" s="308">
        <f t="shared" si="581"/>
        <v>6.6</v>
      </c>
    </row>
    <row r="4339" spans="1:15" ht="12.75">
      <c r="A4339" s="319" t="s">
        <v>574</v>
      </c>
      <c r="B4339" s="280" t="s">
        <v>572</v>
      </c>
      <c r="C4339" s="306">
        <v>2</v>
      </c>
      <c r="D4339" s="104">
        <v>10</v>
      </c>
      <c r="E4339" s="292">
        <f t="shared" si="577"/>
        <v>0.02</v>
      </c>
      <c r="F4339" s="306">
        <v>2</v>
      </c>
      <c r="G4339" s="104">
        <v>10</v>
      </c>
      <c r="H4339" s="292">
        <f t="shared" si="578"/>
        <v>0.02</v>
      </c>
      <c r="I4339" s="306">
        <v>2</v>
      </c>
      <c r="J4339" s="104">
        <v>10</v>
      </c>
      <c r="K4339" s="292">
        <f t="shared" si="579"/>
        <v>0.02</v>
      </c>
      <c r="L4339" s="306">
        <v>2</v>
      </c>
      <c r="M4339" s="104">
        <v>10</v>
      </c>
      <c r="N4339" s="292">
        <f t="shared" si="580"/>
        <v>0.02</v>
      </c>
      <c r="O4339" s="308">
        <f t="shared" si="581"/>
        <v>0.08</v>
      </c>
    </row>
    <row r="4340" spans="1:15" ht="12.75">
      <c r="A4340" s="319" t="s">
        <v>575</v>
      </c>
      <c r="B4340" s="280" t="s">
        <v>9</v>
      </c>
      <c r="C4340" s="306">
        <v>30</v>
      </c>
      <c r="D4340" s="104">
        <v>5</v>
      </c>
      <c r="E4340" s="292">
        <f t="shared" si="577"/>
        <v>0.15</v>
      </c>
      <c r="F4340" s="306">
        <v>30</v>
      </c>
      <c r="G4340" s="104">
        <v>5</v>
      </c>
      <c r="H4340" s="292">
        <f t="shared" si="578"/>
        <v>0.15</v>
      </c>
      <c r="I4340" s="306">
        <v>30</v>
      </c>
      <c r="J4340" s="104">
        <v>5</v>
      </c>
      <c r="K4340" s="292">
        <f t="shared" si="579"/>
        <v>0.15</v>
      </c>
      <c r="L4340" s="306">
        <v>30</v>
      </c>
      <c r="M4340" s="104">
        <v>5</v>
      </c>
      <c r="N4340" s="292">
        <f t="shared" si="580"/>
        <v>0.15</v>
      </c>
      <c r="O4340" s="308">
        <f t="shared" si="581"/>
        <v>0.6</v>
      </c>
    </row>
    <row r="4341" spans="1:15" ht="22.5">
      <c r="A4341" s="319" t="s">
        <v>200</v>
      </c>
      <c r="B4341" s="280" t="s">
        <v>9</v>
      </c>
      <c r="C4341" s="306">
        <v>10</v>
      </c>
      <c r="D4341" s="104">
        <v>25</v>
      </c>
      <c r="E4341" s="292">
        <f t="shared" si="577"/>
        <v>0.25</v>
      </c>
      <c r="F4341" s="306">
        <v>10</v>
      </c>
      <c r="G4341" s="104">
        <v>25</v>
      </c>
      <c r="H4341" s="292">
        <f t="shared" si="578"/>
        <v>0.25</v>
      </c>
      <c r="I4341" s="306">
        <v>10</v>
      </c>
      <c r="J4341" s="104">
        <v>25</v>
      </c>
      <c r="K4341" s="292">
        <f t="shared" si="579"/>
        <v>0.25</v>
      </c>
      <c r="L4341" s="306">
        <v>10</v>
      </c>
      <c r="M4341" s="104">
        <v>25</v>
      </c>
      <c r="N4341" s="292">
        <f t="shared" si="580"/>
        <v>0.25</v>
      </c>
      <c r="O4341" s="308">
        <f t="shared" si="581"/>
        <v>1</v>
      </c>
    </row>
    <row r="4342" spans="1:15" ht="22.5">
      <c r="A4342" s="319" t="s">
        <v>578</v>
      </c>
      <c r="B4342" s="280" t="s">
        <v>9</v>
      </c>
      <c r="C4342" s="306">
        <v>50</v>
      </c>
      <c r="D4342" s="104">
        <v>5</v>
      </c>
      <c r="E4342" s="292">
        <f t="shared" si="577"/>
        <v>0.25</v>
      </c>
      <c r="F4342" s="306">
        <v>50</v>
      </c>
      <c r="G4342" s="104">
        <v>5</v>
      </c>
      <c r="H4342" s="292">
        <f t="shared" si="578"/>
        <v>0.25</v>
      </c>
      <c r="I4342" s="306">
        <v>50</v>
      </c>
      <c r="J4342" s="104">
        <v>5</v>
      </c>
      <c r="K4342" s="292">
        <f t="shared" si="579"/>
        <v>0.25</v>
      </c>
      <c r="L4342" s="306">
        <v>50</v>
      </c>
      <c r="M4342" s="104">
        <v>5</v>
      </c>
      <c r="N4342" s="292">
        <f t="shared" si="580"/>
        <v>0.25</v>
      </c>
      <c r="O4342" s="308">
        <f t="shared" si="581"/>
        <v>1</v>
      </c>
    </row>
    <row r="4343" spans="1:15" ht="12.75">
      <c r="A4343" s="319" t="s">
        <v>210</v>
      </c>
      <c r="B4343" s="280" t="s">
        <v>9</v>
      </c>
      <c r="C4343" s="306">
        <v>10</v>
      </c>
      <c r="D4343" s="104">
        <v>15</v>
      </c>
      <c r="E4343" s="292">
        <f t="shared" si="577"/>
        <v>0.15</v>
      </c>
      <c r="F4343" s="306">
        <v>10</v>
      </c>
      <c r="G4343" s="104">
        <v>15</v>
      </c>
      <c r="H4343" s="292">
        <f t="shared" si="578"/>
        <v>0.15</v>
      </c>
      <c r="I4343" s="306">
        <v>10</v>
      </c>
      <c r="J4343" s="104">
        <v>15</v>
      </c>
      <c r="K4343" s="292">
        <f t="shared" si="579"/>
        <v>0.15</v>
      </c>
      <c r="L4343" s="306">
        <v>10</v>
      </c>
      <c r="M4343" s="104">
        <v>15</v>
      </c>
      <c r="N4343" s="292">
        <f t="shared" si="580"/>
        <v>0.15</v>
      </c>
      <c r="O4343" s="308">
        <f t="shared" si="581"/>
        <v>0.6</v>
      </c>
    </row>
    <row r="4344" spans="1:15" ht="12.75">
      <c r="A4344" s="319" t="s">
        <v>661</v>
      </c>
      <c r="B4344" s="280" t="s">
        <v>9</v>
      </c>
      <c r="C4344" s="306">
        <v>10</v>
      </c>
      <c r="D4344" s="104">
        <v>20</v>
      </c>
      <c r="E4344" s="292">
        <f>(C4344*D4344)/1000</f>
        <v>0.2</v>
      </c>
      <c r="F4344" s="306">
        <v>10</v>
      </c>
      <c r="G4344" s="104">
        <v>20</v>
      </c>
      <c r="H4344" s="292">
        <f>(F4344*G4344)/1000</f>
        <v>0.2</v>
      </c>
      <c r="I4344" s="306">
        <v>10</v>
      </c>
      <c r="J4344" s="104">
        <v>20</v>
      </c>
      <c r="K4344" s="292">
        <f>(I4344*J4344)/1000</f>
        <v>0.2</v>
      </c>
      <c r="L4344" s="306">
        <v>10</v>
      </c>
      <c r="M4344" s="104">
        <v>20</v>
      </c>
      <c r="N4344" s="292">
        <f>(L4344*M4344)/1000</f>
        <v>0.2</v>
      </c>
      <c r="O4344" s="308">
        <f>E4344+H4344+K4344+N4344</f>
        <v>0.8</v>
      </c>
    </row>
    <row r="4345" spans="1:15" ht="33.75">
      <c r="A4345" s="52" t="s">
        <v>580</v>
      </c>
      <c r="B4345" s="167" t="s">
        <v>581</v>
      </c>
      <c r="C4345" s="52"/>
      <c r="D4345" s="52"/>
      <c r="E4345" s="312">
        <v>2</v>
      </c>
      <c r="F4345" s="313"/>
      <c r="G4345" s="313"/>
      <c r="H4345" s="312">
        <v>2</v>
      </c>
      <c r="I4345" s="313"/>
      <c r="J4345" s="313"/>
      <c r="K4345" s="312">
        <v>2</v>
      </c>
      <c r="L4345" s="313"/>
      <c r="M4345" s="313"/>
      <c r="N4345" s="312">
        <v>2</v>
      </c>
      <c r="O4345" s="308">
        <f aca="true" t="shared" si="582" ref="O4345:O4350">E4345+H4345+K4345+N4345</f>
        <v>8</v>
      </c>
    </row>
    <row r="4346" spans="1:15" ht="31.5">
      <c r="A4346" s="1" t="s">
        <v>0</v>
      </c>
      <c r="B4346" s="167" t="s">
        <v>1</v>
      </c>
      <c r="C4346" s="157"/>
      <c r="D4346" s="157"/>
      <c r="E4346" s="286">
        <f>SUM(E4336:E4345)</f>
        <v>16.97</v>
      </c>
      <c r="F4346" s="157"/>
      <c r="G4346" s="157"/>
      <c r="H4346" s="286">
        <f>SUM(H4336:H4345)</f>
        <v>16.97</v>
      </c>
      <c r="I4346" s="157"/>
      <c r="J4346" s="157"/>
      <c r="K4346" s="286">
        <f>SUM(K4336:K4345)</f>
        <v>16.97</v>
      </c>
      <c r="L4346" s="311"/>
      <c r="M4346" s="311"/>
      <c r="N4346" s="286">
        <f>SUM(N4336:N4345)</f>
        <v>16.97</v>
      </c>
      <c r="O4346" s="308">
        <f t="shared" si="582"/>
        <v>67.88</v>
      </c>
    </row>
    <row r="4347" spans="1:15" ht="21">
      <c r="A4347" s="1" t="s">
        <v>7</v>
      </c>
      <c r="B4347" s="6"/>
      <c r="C4347" s="154"/>
      <c r="D4347" s="154"/>
      <c r="E4347" s="154"/>
      <c r="F4347" s="154"/>
      <c r="G4347" s="154"/>
      <c r="H4347" s="154"/>
      <c r="I4347" s="154"/>
      <c r="J4347" s="154"/>
      <c r="K4347" s="154"/>
      <c r="L4347" s="154"/>
      <c r="M4347" s="154"/>
      <c r="N4347" s="154"/>
      <c r="O4347" s="308">
        <f t="shared" si="582"/>
        <v>0</v>
      </c>
    </row>
    <row r="4348" spans="1:15" ht="12.75">
      <c r="A4348" s="16" t="s">
        <v>18</v>
      </c>
      <c r="B4348" s="280" t="s">
        <v>9</v>
      </c>
      <c r="C4348" s="320">
        <v>30</v>
      </c>
      <c r="D4348" s="320">
        <v>12</v>
      </c>
      <c r="E4348" s="292">
        <f>(C4348*D4348)/1000</f>
        <v>0.36</v>
      </c>
      <c r="F4348" s="320">
        <v>30</v>
      </c>
      <c r="G4348" s="320">
        <v>12</v>
      </c>
      <c r="H4348" s="292">
        <f>(F4348*G4348)/1000</f>
        <v>0.36</v>
      </c>
      <c r="I4348" s="320">
        <v>30</v>
      </c>
      <c r="J4348" s="320">
        <v>12</v>
      </c>
      <c r="K4348" s="292">
        <f>(I4348*J4348)/1000</f>
        <v>0.36</v>
      </c>
      <c r="L4348" s="320">
        <v>30</v>
      </c>
      <c r="M4348" s="320">
        <v>12</v>
      </c>
      <c r="N4348" s="292">
        <f>(L4348*M4348)/1000</f>
        <v>0.36</v>
      </c>
      <c r="O4348" s="308">
        <f t="shared" si="582"/>
        <v>1.44</v>
      </c>
    </row>
    <row r="4349" spans="1:15" ht="12.75">
      <c r="A4349" s="16" t="s">
        <v>715</v>
      </c>
      <c r="B4349" s="280" t="s">
        <v>9</v>
      </c>
      <c r="C4349" s="320">
        <v>5</v>
      </c>
      <c r="D4349" s="320">
        <v>200</v>
      </c>
      <c r="E4349" s="322">
        <f>(C4349*D4349)/1000</f>
        <v>1</v>
      </c>
      <c r="F4349" s="320">
        <v>3</v>
      </c>
      <c r="G4349" s="320">
        <v>200</v>
      </c>
      <c r="H4349" s="292">
        <f>(F4349*G4349)/1000</f>
        <v>0.6</v>
      </c>
      <c r="I4349" s="320">
        <v>3</v>
      </c>
      <c r="J4349" s="320">
        <v>200</v>
      </c>
      <c r="K4349" s="326">
        <f>(I4349*J4349)/1000</f>
        <v>0.6</v>
      </c>
      <c r="L4349" s="325">
        <v>3</v>
      </c>
      <c r="M4349" s="325">
        <v>200</v>
      </c>
      <c r="N4349" s="324">
        <f>(L4349*M4349)/1000</f>
        <v>0.6</v>
      </c>
      <c r="O4349" s="308">
        <f t="shared" si="582"/>
        <v>2.8000000000000003</v>
      </c>
    </row>
    <row r="4350" spans="1:15" ht="22.5">
      <c r="A4350" s="52" t="s">
        <v>716</v>
      </c>
      <c r="B4350" s="167" t="s">
        <v>22</v>
      </c>
      <c r="C4350" s="320"/>
      <c r="D4350" s="320"/>
      <c r="E4350" s="322">
        <v>1.5</v>
      </c>
      <c r="F4350" s="16"/>
      <c r="G4350" s="16"/>
      <c r="H4350" s="292"/>
      <c r="I4350" s="16"/>
      <c r="J4350" s="16"/>
      <c r="K4350" s="324"/>
      <c r="L4350" s="156"/>
      <c r="M4350" s="156"/>
      <c r="N4350" s="324"/>
      <c r="O4350" s="308">
        <f t="shared" si="582"/>
        <v>1.5</v>
      </c>
    </row>
    <row r="4351" spans="1:15" ht="33.75">
      <c r="A4351" s="52" t="s">
        <v>603</v>
      </c>
      <c r="B4351" s="6" t="s">
        <v>22</v>
      </c>
      <c r="C4351" s="297"/>
      <c r="D4351" s="297"/>
      <c r="E4351" s="292">
        <v>20</v>
      </c>
      <c r="F4351" s="52"/>
      <c r="G4351" s="52"/>
      <c r="H4351" s="292">
        <v>20</v>
      </c>
      <c r="I4351" s="52"/>
      <c r="J4351" s="52"/>
      <c r="K4351" s="324">
        <v>20</v>
      </c>
      <c r="L4351" s="52"/>
      <c r="M4351" s="52"/>
      <c r="N4351" s="324">
        <v>20</v>
      </c>
      <c r="O4351" s="308">
        <f>E4351+H4351+K4351+N4351</f>
        <v>80</v>
      </c>
    </row>
    <row r="4352" spans="1:15" ht="31.5">
      <c r="A4352" s="1" t="s">
        <v>20</v>
      </c>
      <c r="B4352" s="6" t="s">
        <v>1</v>
      </c>
      <c r="C4352" s="327"/>
      <c r="D4352" s="327"/>
      <c r="E4352" s="286">
        <f>SUM(E4348:E4351)</f>
        <v>22.86</v>
      </c>
      <c r="F4352" s="157"/>
      <c r="G4352" s="157"/>
      <c r="H4352" s="286">
        <f>SUM(H4348:H4351)</f>
        <v>20.96</v>
      </c>
      <c r="I4352" s="157"/>
      <c r="J4352" s="157"/>
      <c r="K4352" s="286">
        <f>SUM(K4348:K4351)</f>
        <v>20.96</v>
      </c>
      <c r="L4352" s="286"/>
      <c r="M4352" s="286"/>
      <c r="N4352" s="286">
        <f>SUM(N4348:N4351)</f>
        <v>20.96</v>
      </c>
      <c r="O4352" s="286">
        <f>SUM(O4348:O4351)</f>
        <v>85.74</v>
      </c>
    </row>
    <row r="4353" spans="1:15" ht="12.75">
      <c r="A4353" s="280" t="s">
        <v>604</v>
      </c>
      <c r="B4353" s="280" t="s">
        <v>22</v>
      </c>
      <c r="C4353" s="282"/>
      <c r="D4353" s="282"/>
      <c r="E4353" s="316">
        <f>E4303+E4310+E4316+E4318+E4321+E4325+E4333+E4346+E4352</f>
        <v>319.83000000000004</v>
      </c>
      <c r="F4353" s="316"/>
      <c r="G4353" s="316"/>
      <c r="H4353" s="316">
        <f>H4303+H4310+H4316+H4318+H4321+H4325+H4333+H4346+H4352</f>
        <v>115.93</v>
      </c>
      <c r="I4353" s="316"/>
      <c r="J4353" s="316"/>
      <c r="K4353" s="316">
        <f>K4303+K4310+K4316+K4318+K4321+K4325+K4333+K4346+K4352</f>
        <v>291.93</v>
      </c>
      <c r="L4353" s="316"/>
      <c r="M4353" s="316"/>
      <c r="N4353" s="316">
        <f>N4303+N4310+N4316+N4318+N4321+N4325+N4333+N4346+N4352</f>
        <v>115.93</v>
      </c>
      <c r="O4353" s="316">
        <f>O4303+O4310+O4316+O4318+O4321+O4325+O4333+O4346+O4352</f>
        <v>843.62</v>
      </c>
    </row>
    <row r="4354" spans="1:15" ht="12.75">
      <c r="A4354" s="158"/>
      <c r="B4354" s="158"/>
      <c r="C4354" s="158"/>
      <c r="D4354" s="158"/>
      <c r="E4354" s="158"/>
      <c r="F4354" s="158"/>
      <c r="G4354" s="158"/>
      <c r="H4354" s="158"/>
      <c r="I4354" s="158"/>
      <c r="J4354" s="158"/>
      <c r="K4354" s="158"/>
      <c r="L4354" s="158"/>
      <c r="M4354" s="158"/>
      <c r="N4354" s="158"/>
      <c r="O4354" s="158"/>
    </row>
    <row r="4355" spans="1:15" ht="12.75">
      <c r="A4355" s="349" t="s">
        <v>605</v>
      </c>
      <c r="B4355" s="350"/>
      <c r="C4355" s="350"/>
      <c r="D4355" s="350"/>
      <c r="E4355" s="350"/>
      <c r="F4355" s="350"/>
      <c r="G4355" s="350"/>
      <c r="H4355" s="350"/>
      <c r="I4355" s="350"/>
      <c r="J4355" s="350"/>
      <c r="K4355" s="350"/>
      <c r="L4355" s="350"/>
      <c r="M4355" s="350"/>
      <c r="N4355" s="350"/>
      <c r="O4355" s="351"/>
    </row>
    <row r="4356" spans="1:15" ht="12.75">
      <c r="A4356" s="333"/>
      <c r="B4356" s="329"/>
      <c r="C4356" s="329"/>
      <c r="D4356" s="329"/>
      <c r="E4356" s="329"/>
      <c r="F4356" s="329"/>
      <c r="G4356" s="329"/>
      <c r="H4356" s="329"/>
      <c r="I4356" s="329"/>
      <c r="J4356" s="329"/>
      <c r="K4356" s="329"/>
      <c r="L4356" s="329"/>
      <c r="M4356" s="329"/>
      <c r="N4356" s="329"/>
      <c r="O4356" s="329"/>
    </row>
    <row r="4357" spans="1:15" ht="12.75">
      <c r="A4357" s="328" t="s">
        <v>606</v>
      </c>
      <c r="B4357" s="280" t="s">
        <v>22</v>
      </c>
      <c r="C4357" s="329"/>
      <c r="D4357" s="329"/>
      <c r="E4357" s="308"/>
      <c r="F4357" s="329"/>
      <c r="G4357" s="329"/>
      <c r="H4357" s="329"/>
      <c r="I4357" s="329"/>
      <c r="J4357" s="329"/>
      <c r="K4357" s="308"/>
      <c r="L4357" s="329"/>
      <c r="M4357" s="329"/>
      <c r="N4357" s="308"/>
      <c r="O4357" s="308">
        <f>E4357+H4357+K4357+N4357</f>
        <v>0</v>
      </c>
    </row>
    <row r="4358" spans="1:15" ht="12.75">
      <c r="A4358" s="328" t="s">
        <v>607</v>
      </c>
      <c r="B4358" s="280" t="s">
        <v>22</v>
      </c>
      <c r="C4358" s="329"/>
      <c r="D4358" s="329"/>
      <c r="E4358" s="308"/>
      <c r="F4358" s="329"/>
      <c r="G4358" s="329"/>
      <c r="H4358" s="308"/>
      <c r="I4358" s="329"/>
      <c r="J4358" s="329"/>
      <c r="K4358" s="308">
        <v>50</v>
      </c>
      <c r="L4358" s="329"/>
      <c r="M4358" s="329"/>
      <c r="N4358" s="308"/>
      <c r="O4358" s="308">
        <f>E4358+H4358+K4358+N4358</f>
        <v>50</v>
      </c>
    </row>
    <row r="4359" spans="1:15" ht="12.75">
      <c r="A4359" s="104" t="s">
        <v>608</v>
      </c>
      <c r="B4359" s="280" t="s">
        <v>22</v>
      </c>
      <c r="C4359" s="104"/>
      <c r="D4359" s="104"/>
      <c r="E4359" s="292"/>
      <c r="F4359" s="292"/>
      <c r="G4359" s="292"/>
      <c r="H4359" s="292"/>
      <c r="I4359" s="292"/>
      <c r="J4359" s="292"/>
      <c r="K4359" s="292"/>
      <c r="L4359" s="292"/>
      <c r="M4359" s="292"/>
      <c r="N4359" s="292"/>
      <c r="O4359" s="308">
        <f>E4359+H4359+K4359+N4359</f>
        <v>0</v>
      </c>
    </row>
    <row r="4360" spans="1:15" ht="21">
      <c r="A4360" s="167" t="s">
        <v>28</v>
      </c>
      <c r="B4360" s="167" t="s">
        <v>1</v>
      </c>
      <c r="C4360" s="52"/>
      <c r="D4360" s="52"/>
      <c r="E4360" s="302">
        <f>SUM(E4357:E4359)</f>
        <v>0</v>
      </c>
      <c r="F4360" s="313"/>
      <c r="G4360" s="313"/>
      <c r="H4360" s="302">
        <f>SUM(H4357:H4359)</f>
        <v>0</v>
      </c>
      <c r="I4360" s="313"/>
      <c r="J4360" s="313"/>
      <c r="K4360" s="302">
        <f>SUM(K4357:K4359)</f>
        <v>50</v>
      </c>
      <c r="L4360" s="302"/>
      <c r="M4360" s="302"/>
      <c r="N4360" s="302">
        <f>SUM(N4357:N4359)</f>
        <v>0</v>
      </c>
      <c r="O4360" s="286">
        <f>SUM(O4357:O4359)</f>
        <v>50</v>
      </c>
    </row>
    <row r="4361" spans="1:15" ht="12.75">
      <c r="A4361" s="352" t="s">
        <v>609</v>
      </c>
      <c r="B4361" s="353"/>
      <c r="C4361" s="353"/>
      <c r="D4361" s="353"/>
      <c r="E4361" s="353"/>
      <c r="F4361" s="353"/>
      <c r="G4361" s="353"/>
      <c r="H4361" s="353"/>
      <c r="I4361" s="353"/>
      <c r="J4361" s="353"/>
      <c r="K4361" s="353"/>
      <c r="L4361" s="353"/>
      <c r="M4361" s="353"/>
      <c r="N4361" s="353"/>
      <c r="O4361" s="354"/>
    </row>
    <row r="4362" spans="1:15" ht="22.5">
      <c r="A4362" s="52" t="s">
        <v>30</v>
      </c>
      <c r="B4362" s="167" t="s">
        <v>22</v>
      </c>
      <c r="C4362" s="167"/>
      <c r="D4362" s="168"/>
      <c r="E4362" s="302">
        <v>2.47</v>
      </c>
      <c r="F4362" s="302"/>
      <c r="G4362" s="302"/>
      <c r="H4362" s="302">
        <v>2.47</v>
      </c>
      <c r="I4362" s="302"/>
      <c r="J4362" s="302"/>
      <c r="K4362" s="302">
        <v>2.47</v>
      </c>
      <c r="L4362" s="302"/>
      <c r="M4362" s="302"/>
      <c r="N4362" s="302">
        <v>2.47</v>
      </c>
      <c r="O4362" s="316">
        <f>E4362+H4362+K4362+N4362</f>
        <v>9.88</v>
      </c>
    </row>
    <row r="4363" spans="1:15" ht="22.5">
      <c r="A4363" s="52" t="s">
        <v>36</v>
      </c>
      <c r="B4363" s="167" t="s">
        <v>22</v>
      </c>
      <c r="C4363" s="167"/>
      <c r="D4363" s="313"/>
      <c r="E4363" s="313">
        <v>3.308</v>
      </c>
      <c r="F4363" s="313"/>
      <c r="G4363" s="313"/>
      <c r="H4363" s="313">
        <v>3.308</v>
      </c>
      <c r="I4363" s="313"/>
      <c r="J4363" s="313"/>
      <c r="K4363" s="313">
        <v>3.308</v>
      </c>
      <c r="L4363" s="313"/>
      <c r="M4363" s="313"/>
      <c r="N4363" s="313">
        <v>3.308</v>
      </c>
      <c r="O4363" s="316">
        <f>E4363+H4363+K4363+N4363</f>
        <v>13.232</v>
      </c>
    </row>
    <row r="4364" spans="1:15" ht="45">
      <c r="A4364" s="52" t="s">
        <v>722</v>
      </c>
      <c r="B4364" s="167" t="s">
        <v>1</v>
      </c>
      <c r="C4364" s="167"/>
      <c r="D4364" s="167"/>
      <c r="E4364" s="302">
        <v>22.32</v>
      </c>
      <c r="F4364" s="302"/>
      <c r="G4364" s="302"/>
      <c r="H4364" s="302">
        <v>22.32</v>
      </c>
      <c r="I4364" s="302"/>
      <c r="J4364" s="302"/>
      <c r="K4364" s="302">
        <v>22.32</v>
      </c>
      <c r="L4364" s="302"/>
      <c r="M4364" s="302"/>
      <c r="N4364" s="302">
        <v>22.32</v>
      </c>
      <c r="O4364" s="316">
        <f>E4364+H4364+K4364+N4364</f>
        <v>89.28</v>
      </c>
    </row>
    <row r="4365" spans="1:15" ht="21.75">
      <c r="A4365" s="331" t="s">
        <v>616</v>
      </c>
      <c r="B4365" s="280" t="s">
        <v>1</v>
      </c>
      <c r="C4365" s="282"/>
      <c r="D4365" s="282"/>
      <c r="E4365" s="316">
        <f>SUM(E4362:E4364)</f>
        <v>28.098</v>
      </c>
      <c r="F4365" s="316"/>
      <c r="G4365" s="316"/>
      <c r="H4365" s="316">
        <f>SUM(H4362:H4364)</f>
        <v>28.098</v>
      </c>
      <c r="I4365" s="316"/>
      <c r="J4365" s="316"/>
      <c r="K4365" s="316">
        <f>SUM(K4362:K4364)</f>
        <v>28.098</v>
      </c>
      <c r="L4365" s="316"/>
      <c r="M4365" s="316"/>
      <c r="N4365" s="316">
        <f>SUM(N4362:N4364)</f>
        <v>28.098</v>
      </c>
      <c r="O4365" s="316">
        <f>SUM(O4362:O4364)</f>
        <v>112.392</v>
      </c>
    </row>
    <row r="4366" spans="1:15" ht="12.75">
      <c r="A4366" s="158"/>
      <c r="B4366" s="158"/>
      <c r="C4366" s="158"/>
      <c r="D4366" s="158"/>
      <c r="E4366" s="158"/>
      <c r="F4366" s="158"/>
      <c r="G4366" s="158"/>
      <c r="H4366" s="158"/>
      <c r="I4366" s="158"/>
      <c r="J4366" s="158"/>
      <c r="K4366" s="158"/>
      <c r="L4366" s="158"/>
      <c r="M4366" s="158"/>
      <c r="N4366" s="158"/>
      <c r="O4366" s="158"/>
    </row>
    <row r="4367" spans="1:15" ht="12.75">
      <c r="A4367" s="355" t="s">
        <v>617</v>
      </c>
      <c r="B4367" s="356"/>
      <c r="C4367" s="357"/>
      <c r="D4367" s="158"/>
      <c r="E4367" s="316">
        <f>E4353+E4360+E4365</f>
        <v>347.92800000000005</v>
      </c>
      <c r="F4367" s="341"/>
      <c r="G4367" s="341"/>
      <c r="H4367" s="316">
        <f>H4353+H4360+H4365</f>
        <v>144.02800000000002</v>
      </c>
      <c r="I4367" s="341"/>
      <c r="J4367" s="341"/>
      <c r="K4367" s="316">
        <f>K4353+K4360+K4365</f>
        <v>370.028</v>
      </c>
      <c r="L4367" s="341"/>
      <c r="M4367" s="341"/>
      <c r="N4367" s="316">
        <f>N4353+N4360+N4365</f>
        <v>144.02800000000002</v>
      </c>
      <c r="O4367" s="316">
        <f>O4353+O4360+O4365</f>
        <v>1006.012</v>
      </c>
    </row>
    <row r="4368" spans="1:15" ht="12.75">
      <c r="A4368" s="342"/>
      <c r="B4368" s="342"/>
      <c r="C4368" s="342"/>
      <c r="D4368" s="334"/>
      <c r="E4368" s="343"/>
      <c r="F4368" s="345"/>
      <c r="G4368" s="345"/>
      <c r="H4368" s="343"/>
      <c r="I4368" s="345"/>
      <c r="J4368" s="345"/>
      <c r="K4368" s="343"/>
      <c r="L4368" s="345"/>
      <c r="M4368" s="345"/>
      <c r="N4368" s="343"/>
      <c r="O4368" s="343"/>
    </row>
    <row r="4369" spans="1:15" ht="12.75">
      <c r="A4369" s="342"/>
      <c r="B4369" s="342"/>
      <c r="C4369" s="342"/>
      <c r="D4369" s="334"/>
      <c r="E4369" s="343"/>
      <c r="F4369" s="345"/>
      <c r="G4369" s="345"/>
      <c r="H4369" s="343"/>
      <c r="I4369" s="345"/>
      <c r="J4369" s="345"/>
      <c r="K4369" s="343"/>
      <c r="L4369" s="345"/>
      <c r="M4369" s="345"/>
      <c r="N4369" s="343"/>
      <c r="O4369" s="343"/>
    </row>
    <row r="4370" spans="1:15" ht="12.75">
      <c r="A4370" s="342"/>
      <c r="B4370" s="342"/>
      <c r="C4370" s="342"/>
      <c r="D4370" s="334"/>
      <c r="E4370" s="343"/>
      <c r="F4370" s="345"/>
      <c r="G4370" s="345"/>
      <c r="H4370" s="343"/>
      <c r="I4370" s="345"/>
      <c r="J4370" s="345"/>
      <c r="K4370" s="343"/>
      <c r="L4370" s="345"/>
      <c r="M4370" s="345"/>
      <c r="N4370" s="343"/>
      <c r="O4370" s="343"/>
    </row>
    <row r="4371" spans="1:15" ht="12.75">
      <c r="A4371" s="342"/>
      <c r="B4371" s="342"/>
      <c r="C4371" s="342"/>
      <c r="D4371" s="334"/>
      <c r="E4371" s="343"/>
      <c r="F4371" s="345"/>
      <c r="G4371" s="345"/>
      <c r="H4371" s="343"/>
      <c r="I4371" s="345"/>
      <c r="J4371" s="345"/>
      <c r="K4371" s="343"/>
      <c r="L4371" s="345"/>
      <c r="M4371" s="345"/>
      <c r="N4371" s="343"/>
      <c r="O4371" s="343"/>
    </row>
    <row r="4372" spans="1:15" ht="12.75">
      <c r="A4372" s="342"/>
      <c r="B4372" s="342"/>
      <c r="C4372" s="342"/>
      <c r="D4372" s="334"/>
      <c r="E4372" s="343"/>
      <c r="F4372" s="345"/>
      <c r="G4372" s="345"/>
      <c r="H4372" s="343"/>
      <c r="I4372" s="345"/>
      <c r="J4372" s="345"/>
      <c r="K4372" s="343"/>
      <c r="L4372" s="345"/>
      <c r="M4372" s="345"/>
      <c r="N4372" s="343"/>
      <c r="O4372" s="343"/>
    </row>
    <row r="4373" spans="1:15" ht="12.75">
      <c r="A4373" s="342"/>
      <c r="B4373" s="342"/>
      <c r="C4373" s="342"/>
      <c r="D4373" s="334"/>
      <c r="E4373" s="343"/>
      <c r="F4373" s="345"/>
      <c r="G4373" s="345"/>
      <c r="H4373" s="343"/>
      <c r="I4373" s="345"/>
      <c r="J4373" s="345"/>
      <c r="K4373" s="343"/>
      <c r="L4373" s="345"/>
      <c r="M4373" s="345"/>
      <c r="N4373" s="343"/>
      <c r="O4373" s="343"/>
    </row>
    <row r="4374" spans="1:15" ht="12.75">
      <c r="A4374" s="342"/>
      <c r="B4374" s="342"/>
      <c r="C4374" s="342"/>
      <c r="D4374" s="334"/>
      <c r="E4374" s="343"/>
      <c r="F4374" s="345"/>
      <c r="G4374" s="345"/>
      <c r="H4374" s="343"/>
      <c r="I4374" s="345"/>
      <c r="J4374" s="345"/>
      <c r="K4374" s="343"/>
      <c r="L4374" s="345"/>
      <c r="M4374" s="345"/>
      <c r="N4374" s="343"/>
      <c r="O4374" s="343"/>
    </row>
    <row r="4375" spans="1:15" ht="12.75">
      <c r="A4375" s="342"/>
      <c r="B4375" s="342"/>
      <c r="C4375" s="342"/>
      <c r="D4375" s="334"/>
      <c r="E4375" s="343"/>
      <c r="F4375" s="345"/>
      <c r="G4375" s="345"/>
      <c r="H4375" s="343"/>
      <c r="I4375" s="345"/>
      <c r="J4375" s="345"/>
      <c r="K4375" s="343"/>
      <c r="L4375" s="345"/>
      <c r="M4375" s="345"/>
      <c r="N4375" s="343"/>
      <c r="O4375" s="343"/>
    </row>
    <row r="4376" spans="1:15" ht="12.75">
      <c r="A4376" s="346"/>
      <c r="B4376" s="334"/>
      <c r="C4376" s="334"/>
      <c r="D4376" s="334"/>
      <c r="E4376" s="345"/>
      <c r="F4376" s="345"/>
      <c r="G4376" s="345"/>
      <c r="H4376" s="345"/>
      <c r="I4376" s="345"/>
      <c r="J4376" s="345"/>
      <c r="K4376" s="345"/>
      <c r="L4376" s="345"/>
      <c r="M4376" s="345"/>
      <c r="N4376" s="345"/>
      <c r="O4376" s="345"/>
    </row>
    <row r="4377" spans="1:15" ht="12.75">
      <c r="A4377" s="346"/>
      <c r="B4377" s="334"/>
      <c r="C4377" s="334"/>
      <c r="D4377" s="334"/>
      <c r="E4377" s="345"/>
      <c r="F4377" s="345"/>
      <c r="G4377" s="345"/>
      <c r="H4377" s="345"/>
      <c r="I4377" s="345"/>
      <c r="J4377" s="345"/>
      <c r="K4377" s="345"/>
      <c r="L4377" s="345"/>
      <c r="M4377" s="345"/>
      <c r="N4377" s="345"/>
      <c r="O4377" s="345"/>
    </row>
    <row r="4378" spans="1:15" ht="12.75">
      <c r="A4378" s="370" t="s">
        <v>723</v>
      </c>
      <c r="B4378" s="370"/>
      <c r="C4378" s="370"/>
      <c r="D4378" s="370"/>
      <c r="E4378" s="370"/>
      <c r="F4378" s="370"/>
      <c r="G4378" s="370"/>
      <c r="H4378" s="370"/>
      <c r="I4378" s="370"/>
      <c r="J4378" s="370"/>
      <c r="K4378" s="370"/>
      <c r="L4378" s="370"/>
      <c r="M4378" s="370"/>
      <c r="N4378" s="370"/>
      <c r="O4378" s="370"/>
    </row>
    <row r="4379" spans="1:15" ht="12.75">
      <c r="A4379" s="348"/>
      <c r="B4379" s="348"/>
      <c r="C4379" s="348"/>
      <c r="D4379" s="348"/>
      <c r="E4379" s="348"/>
      <c r="F4379" s="348"/>
      <c r="G4379" s="348"/>
      <c r="H4379" s="348"/>
      <c r="I4379" s="348"/>
      <c r="J4379" s="348"/>
      <c r="K4379" s="348"/>
      <c r="L4379" s="348"/>
      <c r="M4379" s="348"/>
      <c r="N4379" s="348"/>
      <c r="O4379" s="348"/>
    </row>
    <row r="4380" spans="1:15" ht="52.5">
      <c r="A4380" s="276" t="s">
        <v>43</v>
      </c>
      <c r="B4380" s="276" t="s">
        <v>44</v>
      </c>
      <c r="C4380" s="367" t="s">
        <v>45</v>
      </c>
      <c r="D4380" s="368"/>
      <c r="E4380" s="368"/>
      <c r="F4380" s="368"/>
      <c r="G4380" s="368"/>
      <c r="H4380" s="368"/>
      <c r="I4380" s="368"/>
      <c r="J4380" s="368"/>
      <c r="K4380" s="368"/>
      <c r="L4380" s="368"/>
      <c r="M4380" s="368"/>
      <c r="N4380" s="369"/>
      <c r="O4380" s="130" t="s">
        <v>46</v>
      </c>
    </row>
    <row r="4381" spans="1:15" ht="12.75">
      <c r="A4381" s="277"/>
      <c r="B4381" s="277"/>
      <c r="C4381" s="367" t="s">
        <v>47</v>
      </c>
      <c r="D4381" s="368"/>
      <c r="E4381" s="369"/>
      <c r="F4381" s="367" t="s">
        <v>48</v>
      </c>
      <c r="G4381" s="368"/>
      <c r="H4381" s="369"/>
      <c r="I4381" s="367" t="s">
        <v>49</v>
      </c>
      <c r="J4381" s="368"/>
      <c r="K4381" s="369"/>
      <c r="L4381" s="367" t="s">
        <v>50</v>
      </c>
      <c r="M4381" s="368"/>
      <c r="N4381" s="369"/>
      <c r="O4381" s="130"/>
    </row>
    <row r="4382" spans="1:15" ht="21">
      <c r="A4382" s="278"/>
      <c r="B4382" s="278"/>
      <c r="C4382" s="277" t="s">
        <v>51</v>
      </c>
      <c r="D4382" s="277" t="s">
        <v>52</v>
      </c>
      <c r="E4382" s="277" t="s">
        <v>53</v>
      </c>
      <c r="F4382" s="277" t="s">
        <v>51</v>
      </c>
      <c r="G4382" s="277" t="s">
        <v>54</v>
      </c>
      <c r="H4382" s="277" t="s">
        <v>53</v>
      </c>
      <c r="I4382" s="277" t="s">
        <v>51</v>
      </c>
      <c r="J4382" s="277" t="s">
        <v>54</v>
      </c>
      <c r="K4382" s="277" t="s">
        <v>53</v>
      </c>
      <c r="L4382" s="130" t="s">
        <v>51</v>
      </c>
      <c r="M4382" s="130" t="s">
        <v>54</v>
      </c>
      <c r="N4382" s="130" t="s">
        <v>53</v>
      </c>
      <c r="O4382" s="132"/>
    </row>
    <row r="4383" spans="1:15" ht="12.75">
      <c r="A4383" s="359" t="s">
        <v>55</v>
      </c>
      <c r="B4383" s="360"/>
      <c r="C4383" s="360"/>
      <c r="D4383" s="360"/>
      <c r="E4383" s="360"/>
      <c r="F4383" s="360"/>
      <c r="G4383" s="360"/>
      <c r="H4383" s="360"/>
      <c r="I4383" s="360"/>
      <c r="J4383" s="360"/>
      <c r="K4383" s="360"/>
      <c r="L4383" s="360"/>
      <c r="M4383" s="360"/>
      <c r="N4383" s="360"/>
      <c r="O4383" s="361"/>
    </row>
    <row r="4384" spans="1:15" ht="12.75">
      <c r="A4384" s="296"/>
      <c r="B4384" s="167"/>
      <c r="C4384" s="52"/>
      <c r="D4384" s="52"/>
      <c r="E4384" s="281"/>
      <c r="F4384" s="52"/>
      <c r="G4384" s="52"/>
      <c r="H4384" s="281"/>
      <c r="I4384" s="52"/>
      <c r="J4384" s="52"/>
      <c r="K4384" s="281"/>
      <c r="L4384" s="155"/>
      <c r="M4384" s="155"/>
      <c r="N4384" s="300"/>
      <c r="O4384" s="301"/>
    </row>
    <row r="4385" spans="1:15" ht="21">
      <c r="A4385" s="167" t="s">
        <v>60</v>
      </c>
      <c r="B4385" s="167"/>
      <c r="C4385" s="52"/>
      <c r="D4385" s="52"/>
      <c r="E4385" s="302">
        <v>0.3</v>
      </c>
      <c r="F4385" s="303"/>
      <c r="G4385" s="303"/>
      <c r="H4385" s="302">
        <v>0.3</v>
      </c>
      <c r="I4385" s="303"/>
      <c r="J4385" s="303"/>
      <c r="K4385" s="302">
        <v>0.3</v>
      </c>
      <c r="L4385" s="304"/>
      <c r="M4385" s="304"/>
      <c r="N4385" s="304">
        <v>0.3</v>
      </c>
      <c r="O4385" s="305">
        <f>SUM(E4385,H4385,K4385,N4385)</f>
        <v>1.2</v>
      </c>
    </row>
    <row r="4386" spans="1:15" ht="12.75">
      <c r="A4386" s="362" t="s">
        <v>61</v>
      </c>
      <c r="B4386" s="371"/>
      <c r="C4386" s="371"/>
      <c r="D4386" s="372"/>
      <c r="E4386" s="158"/>
      <c r="F4386" s="158"/>
      <c r="G4386" s="158"/>
      <c r="H4386" s="158"/>
      <c r="I4386" s="158"/>
      <c r="J4386" s="158"/>
      <c r="K4386" s="158"/>
      <c r="L4386" s="158"/>
      <c r="M4386" s="158"/>
      <c r="N4386" s="158"/>
      <c r="O4386" s="158"/>
    </row>
    <row r="4387" spans="1:15" ht="22.5">
      <c r="A4387" s="52" t="s">
        <v>62</v>
      </c>
      <c r="B4387" s="167" t="s">
        <v>63</v>
      </c>
      <c r="C4387" s="297">
        <v>6.54</v>
      </c>
      <c r="D4387" s="297">
        <v>4.38</v>
      </c>
      <c r="E4387" s="302">
        <f>C4387*D4387</f>
        <v>28.6452</v>
      </c>
      <c r="F4387" s="297">
        <v>4.35</v>
      </c>
      <c r="G4387" s="297">
        <v>4.38</v>
      </c>
      <c r="H4387" s="302">
        <f>F4387*G4387</f>
        <v>19.052999999999997</v>
      </c>
      <c r="I4387" s="297">
        <v>2.67</v>
      </c>
      <c r="J4387" s="297">
        <v>4.39</v>
      </c>
      <c r="K4387" s="302">
        <f>I4387*J4387</f>
        <v>11.7213</v>
      </c>
      <c r="L4387" s="307">
        <v>8.22</v>
      </c>
      <c r="M4387" s="303">
        <v>4.38</v>
      </c>
      <c r="N4387" s="302">
        <f>L4387*M4387</f>
        <v>36.0036</v>
      </c>
      <c r="O4387" s="308">
        <f>E4387+H4387+K4387+N4387</f>
        <v>95.4231</v>
      </c>
    </row>
    <row r="4388" spans="1:15" ht="22.5">
      <c r="A4388" s="52" t="s">
        <v>64</v>
      </c>
      <c r="B4388" s="167" t="s">
        <v>65</v>
      </c>
      <c r="C4388" s="297">
        <v>58.43</v>
      </c>
      <c r="D4388" s="297">
        <v>2.222</v>
      </c>
      <c r="E4388" s="302">
        <f>C4388*D4388</f>
        <v>129.83146</v>
      </c>
      <c r="F4388" s="297">
        <v>9.59</v>
      </c>
      <c r="G4388" s="297">
        <v>2.222</v>
      </c>
      <c r="H4388" s="302">
        <f>F4388*G4388</f>
        <v>21.30898</v>
      </c>
      <c r="I4388" s="297"/>
      <c r="J4388" s="297"/>
      <c r="K4388" s="302">
        <f>I4388*J4388</f>
        <v>0</v>
      </c>
      <c r="L4388" s="307">
        <v>46.28</v>
      </c>
      <c r="M4388" s="303">
        <v>2.222</v>
      </c>
      <c r="N4388" s="302">
        <f>L4388*M4388</f>
        <v>102.83416</v>
      </c>
      <c r="O4388" s="308">
        <f>E4388+H4388+K4388+N4388</f>
        <v>253.97459999999998</v>
      </c>
    </row>
    <row r="4389" spans="1:15" ht="45">
      <c r="A4389" s="52" t="s">
        <v>66</v>
      </c>
      <c r="B4389" s="167" t="s">
        <v>65</v>
      </c>
      <c r="C4389" s="297"/>
      <c r="D4389" s="297"/>
      <c r="E4389" s="302">
        <f>C4389*D4389</f>
        <v>0</v>
      </c>
      <c r="F4389" s="297"/>
      <c r="G4389" s="297"/>
      <c r="H4389" s="302">
        <f>F4389*G4389</f>
        <v>0</v>
      </c>
      <c r="I4389" s="297"/>
      <c r="J4389" s="297"/>
      <c r="K4389" s="302">
        <f>I4389*J4389</f>
        <v>0</v>
      </c>
      <c r="L4389" s="307"/>
      <c r="M4389" s="303"/>
      <c r="N4389" s="302">
        <f>L4389*M4389</f>
        <v>0</v>
      </c>
      <c r="O4389" s="308">
        <f>E4389+H4389+K4389+N4389</f>
        <v>0</v>
      </c>
    </row>
    <row r="4390" spans="1:15" ht="22.5">
      <c r="A4390" s="52" t="s">
        <v>67</v>
      </c>
      <c r="B4390" s="167" t="s">
        <v>32</v>
      </c>
      <c r="C4390" s="297">
        <v>18.8</v>
      </c>
      <c r="D4390" s="297">
        <v>0.03</v>
      </c>
      <c r="E4390" s="302">
        <f>C4390*D4390</f>
        <v>0.564</v>
      </c>
      <c r="F4390" s="297">
        <v>18.8</v>
      </c>
      <c r="G4390" s="297">
        <v>0.03</v>
      </c>
      <c r="H4390" s="302">
        <f>F4390*G4390</f>
        <v>0.564</v>
      </c>
      <c r="I4390" s="297">
        <v>18.8</v>
      </c>
      <c r="J4390" s="297">
        <v>0.03</v>
      </c>
      <c r="K4390" s="302">
        <f>I4390*J4390</f>
        <v>0.564</v>
      </c>
      <c r="L4390" s="297">
        <v>18.8</v>
      </c>
      <c r="M4390" s="297">
        <v>0.029</v>
      </c>
      <c r="N4390" s="302">
        <f>L4390*M4390</f>
        <v>0.5452</v>
      </c>
      <c r="O4390" s="308">
        <f>E4390+H4390+K4390+N4390</f>
        <v>2.2371999999999996</v>
      </c>
    </row>
    <row r="4391" spans="1:15" ht="22.5">
      <c r="A4391" s="52" t="s">
        <v>68</v>
      </c>
      <c r="B4391" s="167" t="s">
        <v>32</v>
      </c>
      <c r="C4391" s="297">
        <v>18.8</v>
      </c>
      <c r="D4391" s="297">
        <v>0.0172</v>
      </c>
      <c r="E4391" s="302">
        <f>C4391*D4391</f>
        <v>0.32336000000000004</v>
      </c>
      <c r="F4391" s="297">
        <v>18.8</v>
      </c>
      <c r="G4391" s="297">
        <v>0.0175</v>
      </c>
      <c r="H4391" s="302">
        <f>F4391*G4391</f>
        <v>0.32900000000000007</v>
      </c>
      <c r="I4391" s="297">
        <v>18.8</v>
      </c>
      <c r="J4391" s="297">
        <v>0.0172</v>
      </c>
      <c r="K4391" s="302">
        <f>I4391*J4391</f>
        <v>0.32336000000000004</v>
      </c>
      <c r="L4391" s="303">
        <v>18.8</v>
      </c>
      <c r="M4391" s="303">
        <v>0.017</v>
      </c>
      <c r="N4391" s="302">
        <f>L4391*M4391</f>
        <v>0.31960000000000005</v>
      </c>
      <c r="O4391" s="308">
        <f>E4391+H4391+K4391+N4391</f>
        <v>1.2953200000000002</v>
      </c>
    </row>
    <row r="4392" spans="1:15" ht="52.5">
      <c r="A4392" s="291" t="s">
        <v>69</v>
      </c>
      <c r="B4392" s="309" t="s">
        <v>1</v>
      </c>
      <c r="C4392" s="157"/>
      <c r="D4392" s="157"/>
      <c r="E4392" s="286">
        <f>E4387+E4388+E4389+E4390+E4391</f>
        <v>159.36401999999998</v>
      </c>
      <c r="F4392" s="286"/>
      <c r="G4392" s="286"/>
      <c r="H4392" s="286">
        <f>H4387+H4388+H4389+H4390+H4391</f>
        <v>41.254979999999996</v>
      </c>
      <c r="I4392" s="286"/>
      <c r="J4392" s="286"/>
      <c r="K4392" s="286">
        <f>K4387+K4388+K4389+K4390+K4391</f>
        <v>12.608659999999999</v>
      </c>
      <c r="L4392" s="286"/>
      <c r="M4392" s="286"/>
      <c r="N4392" s="286">
        <f>N4387+N4388+N4389+N4390+N4391</f>
        <v>139.70256</v>
      </c>
      <c r="O4392" s="286">
        <f>O4387+O4388+O4389+O4390+O4391</f>
        <v>352.93021999999996</v>
      </c>
    </row>
    <row r="4393" spans="1:15" ht="12.75">
      <c r="A4393" s="352" t="s">
        <v>554</v>
      </c>
      <c r="B4393" s="365"/>
      <c r="C4393" s="365"/>
      <c r="D4393" s="365"/>
      <c r="E4393" s="365"/>
      <c r="F4393" s="365"/>
      <c r="G4393" s="365"/>
      <c r="H4393" s="365"/>
      <c r="I4393" s="365"/>
      <c r="J4393" s="365"/>
      <c r="K4393" s="365"/>
      <c r="L4393" s="365"/>
      <c r="M4393" s="365"/>
      <c r="N4393" s="365"/>
      <c r="O4393" s="366"/>
    </row>
    <row r="4394" spans="1:15" ht="21">
      <c r="A4394" s="1" t="s">
        <v>555</v>
      </c>
      <c r="B4394" s="1"/>
      <c r="C4394" s="1"/>
      <c r="D4394" s="1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</row>
    <row r="4395" spans="1:15" ht="12.75">
      <c r="A4395" s="167" t="s">
        <v>70</v>
      </c>
      <c r="B4395" s="167" t="s">
        <v>32</v>
      </c>
      <c r="C4395" s="297"/>
      <c r="D4395" s="297"/>
      <c r="E4395" s="302">
        <f>C4395*D4395</f>
        <v>0</v>
      </c>
      <c r="F4395" s="297"/>
      <c r="G4395" s="297"/>
      <c r="H4395" s="302">
        <f>F4395*G4395</f>
        <v>0</v>
      </c>
      <c r="I4395" s="297">
        <v>24</v>
      </c>
      <c r="J4395" s="297">
        <v>1.1</v>
      </c>
      <c r="K4395" s="302">
        <f>I4395*J4395</f>
        <v>26.400000000000002</v>
      </c>
      <c r="L4395" s="307"/>
      <c r="M4395" s="303"/>
      <c r="N4395" s="302">
        <f>L4395*M4395</f>
        <v>0</v>
      </c>
      <c r="O4395" s="308">
        <f>E4395+H4395+K4395+N4395</f>
        <v>26.400000000000002</v>
      </c>
    </row>
    <row r="4396" spans="1:15" ht="12.75">
      <c r="A4396" s="167" t="s">
        <v>71</v>
      </c>
      <c r="B4396" s="167" t="s">
        <v>141</v>
      </c>
      <c r="C4396" s="297"/>
      <c r="D4396" s="297"/>
      <c r="E4396" s="302">
        <f>C4396*D4396</f>
        <v>0</v>
      </c>
      <c r="F4396" s="297"/>
      <c r="G4396" s="297"/>
      <c r="H4396" s="302">
        <f>F4396*G4396</f>
        <v>0</v>
      </c>
      <c r="I4396" s="297">
        <v>4</v>
      </c>
      <c r="J4396" s="297">
        <v>4</v>
      </c>
      <c r="K4396" s="302">
        <f>I4396*J4396</f>
        <v>16</v>
      </c>
      <c r="L4396" s="307"/>
      <c r="M4396" s="303"/>
      <c r="N4396" s="302">
        <f>L4396*M4396</f>
        <v>0</v>
      </c>
      <c r="O4396" s="308">
        <f>E4396+H4396+K4396+N4396</f>
        <v>16</v>
      </c>
    </row>
    <row r="4397" spans="1:15" ht="21">
      <c r="A4397" s="167" t="s">
        <v>556</v>
      </c>
      <c r="B4397" s="167" t="s">
        <v>141</v>
      </c>
      <c r="C4397" s="297">
        <v>1.5</v>
      </c>
      <c r="D4397" s="297"/>
      <c r="E4397" s="302">
        <v>33</v>
      </c>
      <c r="F4397" s="297">
        <v>1.5</v>
      </c>
      <c r="G4397" s="297"/>
      <c r="H4397" s="302">
        <v>33</v>
      </c>
      <c r="I4397" s="297">
        <v>2</v>
      </c>
      <c r="J4397" s="297"/>
      <c r="K4397" s="302">
        <v>44</v>
      </c>
      <c r="L4397" s="307">
        <v>1.5</v>
      </c>
      <c r="M4397" s="303"/>
      <c r="N4397" s="302">
        <v>33</v>
      </c>
      <c r="O4397" s="308">
        <f>E4397+H4397+K4397+N4397</f>
        <v>143</v>
      </c>
    </row>
    <row r="4398" spans="1:15" ht="31.5">
      <c r="A4398" s="167" t="s">
        <v>75</v>
      </c>
      <c r="B4398" s="167" t="s">
        <v>169</v>
      </c>
      <c r="C4398" s="297">
        <v>4</v>
      </c>
      <c r="D4398" s="297"/>
      <c r="E4398" s="302">
        <v>8.48</v>
      </c>
      <c r="F4398" s="297">
        <v>80</v>
      </c>
      <c r="G4398" s="297"/>
      <c r="H4398" s="302">
        <v>8.48</v>
      </c>
      <c r="I4398" s="297">
        <v>80</v>
      </c>
      <c r="J4398" s="297"/>
      <c r="K4398" s="302">
        <v>8.48</v>
      </c>
      <c r="L4398" s="307">
        <v>80</v>
      </c>
      <c r="M4398" s="303"/>
      <c r="N4398" s="302">
        <v>8.48</v>
      </c>
      <c r="O4398" s="308">
        <f>E4398+H4398+K4398+N4398</f>
        <v>33.92</v>
      </c>
    </row>
    <row r="4399" spans="1:15" ht="21">
      <c r="A4399" s="167" t="s">
        <v>558</v>
      </c>
      <c r="B4399" s="167" t="s">
        <v>169</v>
      </c>
      <c r="C4399" s="297">
        <v>20</v>
      </c>
      <c r="D4399" s="297"/>
      <c r="E4399" s="302">
        <v>2</v>
      </c>
      <c r="F4399" s="297">
        <v>20</v>
      </c>
      <c r="G4399" s="297"/>
      <c r="H4399" s="302">
        <v>2</v>
      </c>
      <c r="I4399" s="297">
        <v>20</v>
      </c>
      <c r="J4399" s="297"/>
      <c r="K4399" s="302">
        <v>2</v>
      </c>
      <c r="L4399" s="307">
        <v>20</v>
      </c>
      <c r="M4399" s="307"/>
      <c r="N4399" s="302">
        <v>2</v>
      </c>
      <c r="O4399" s="308">
        <f>E4399+H4399+K4399+N4399</f>
        <v>8</v>
      </c>
    </row>
    <row r="4400" spans="1:15" ht="31.5">
      <c r="A4400" s="167" t="s">
        <v>559</v>
      </c>
      <c r="B4400" s="167"/>
      <c r="C4400" s="297"/>
      <c r="D4400" s="297"/>
      <c r="E4400" s="302">
        <f>SUM(E4395:E4399)</f>
        <v>43.480000000000004</v>
      </c>
      <c r="F4400" s="297"/>
      <c r="G4400" s="297"/>
      <c r="H4400" s="302">
        <f>SUM(H4395:H4399)</f>
        <v>43.480000000000004</v>
      </c>
      <c r="I4400" s="297"/>
      <c r="J4400" s="297"/>
      <c r="K4400" s="302">
        <f>SUM(K4395:K4399)</f>
        <v>96.88000000000001</v>
      </c>
      <c r="L4400" s="307"/>
      <c r="M4400" s="307"/>
      <c r="N4400" s="302">
        <f>SUM(N4395:N4399)</f>
        <v>43.480000000000004</v>
      </c>
      <c r="O4400" s="308">
        <f>SUM(O4395:O4399)</f>
        <v>227.32</v>
      </c>
    </row>
    <row r="4401" spans="1:15" ht="12.75">
      <c r="A4401" s="167"/>
      <c r="B4401" s="167"/>
      <c r="C4401" s="167"/>
      <c r="D4401" s="167"/>
      <c r="E4401" s="310"/>
      <c r="F4401" s="167"/>
      <c r="G4401" s="167"/>
      <c r="H4401" s="167"/>
      <c r="I4401" s="167"/>
      <c r="J4401" s="167"/>
      <c r="K4401" s="310"/>
      <c r="L4401" s="310"/>
      <c r="M4401" s="310"/>
      <c r="N4401" s="310"/>
      <c r="O4401" s="311"/>
    </row>
    <row r="4402" spans="1:15" ht="12.75">
      <c r="A4402" s="167" t="s">
        <v>560</v>
      </c>
      <c r="B4402" s="167" t="s">
        <v>561</v>
      </c>
      <c r="C4402" s="52"/>
      <c r="D4402" s="52"/>
      <c r="E4402" s="302">
        <v>50</v>
      </c>
      <c r="F4402" s="160"/>
      <c r="G4402" s="160"/>
      <c r="H4402" s="168"/>
      <c r="I4402" s="160"/>
      <c r="J4402" s="160"/>
      <c r="K4402" s="168">
        <v>48</v>
      </c>
      <c r="L4402" s="160"/>
      <c r="M4402" s="160"/>
      <c r="N4402" s="168"/>
      <c r="O4402" s="308">
        <f>E4402+H4402+K4402+N4402</f>
        <v>98</v>
      </c>
    </row>
    <row r="4403" spans="1:15" ht="12.75">
      <c r="A4403" s="167"/>
      <c r="B4403" s="167"/>
      <c r="C4403" s="52"/>
      <c r="D4403" s="52"/>
      <c r="E4403" s="302"/>
      <c r="F4403" s="160"/>
      <c r="G4403" s="160"/>
      <c r="H4403" s="168"/>
      <c r="I4403" s="160"/>
      <c r="J4403" s="160"/>
      <c r="K4403" s="168"/>
      <c r="L4403" s="160"/>
      <c r="M4403" s="160"/>
      <c r="N4403" s="168"/>
      <c r="O4403" s="308"/>
    </row>
    <row r="4404" spans="1:15" ht="31.5">
      <c r="A4404" s="167" t="s">
        <v>634</v>
      </c>
      <c r="B4404" s="167"/>
      <c r="C4404" s="52"/>
      <c r="D4404" s="52"/>
      <c r="E4404" s="302"/>
      <c r="F4404" s="160"/>
      <c r="G4404" s="160"/>
      <c r="H4404" s="168"/>
      <c r="I4404" s="160"/>
      <c r="J4404" s="160"/>
      <c r="K4404" s="168"/>
      <c r="L4404" s="160"/>
      <c r="M4404" s="160"/>
      <c r="N4404" s="168"/>
      <c r="O4404" s="308"/>
    </row>
    <row r="4405" spans="1:15" ht="12.75">
      <c r="A4405" s="167"/>
      <c r="B4405" s="167" t="s">
        <v>22</v>
      </c>
      <c r="C4405" s="297"/>
      <c r="D4405" s="52"/>
      <c r="E4405" s="302"/>
      <c r="F4405" s="160"/>
      <c r="G4405" s="160"/>
      <c r="H4405" s="168"/>
      <c r="I4405" s="160"/>
      <c r="J4405" s="160"/>
      <c r="K4405" s="168"/>
      <c r="L4405" s="160"/>
      <c r="M4405" s="160"/>
      <c r="N4405" s="168"/>
      <c r="O4405" s="308">
        <f>E4405+H4405+K4405+N4405</f>
        <v>0</v>
      </c>
    </row>
    <row r="4406" spans="1:15" ht="12.75">
      <c r="A4406" s="167"/>
      <c r="B4406" s="167"/>
      <c r="C4406" s="52"/>
      <c r="D4406" s="52"/>
      <c r="E4406" s="302"/>
      <c r="F4406" s="52"/>
      <c r="G4406" s="52"/>
      <c r="H4406" s="52"/>
      <c r="I4406" s="52"/>
      <c r="J4406" s="52"/>
      <c r="K4406" s="52"/>
      <c r="L4406" s="52"/>
      <c r="M4406" s="52"/>
      <c r="N4406" s="52"/>
      <c r="O4406" s="316"/>
    </row>
    <row r="4407" spans="1:15" ht="21">
      <c r="A4407" s="167" t="s">
        <v>562</v>
      </c>
      <c r="B4407" s="167"/>
      <c r="C4407" s="167"/>
      <c r="D4407" s="167"/>
      <c r="E4407" s="310"/>
      <c r="F4407" s="167"/>
      <c r="G4407" s="167"/>
      <c r="H4407" s="310"/>
      <c r="I4407" s="167"/>
      <c r="J4407" s="167"/>
      <c r="K4407" s="310"/>
      <c r="L4407" s="310"/>
      <c r="M4407" s="310"/>
      <c r="N4407" s="310"/>
      <c r="O4407" s="157"/>
    </row>
    <row r="4408" spans="1:15" ht="12.75">
      <c r="A4408" s="52" t="s">
        <v>563</v>
      </c>
      <c r="B4408" s="167" t="s">
        <v>333</v>
      </c>
      <c r="C4408" s="297"/>
      <c r="D4408" s="297"/>
      <c r="E4408" s="292">
        <f aca="true" t="shared" si="583" ref="E4408:E4413">(C4408*D4408)/1000</f>
        <v>0</v>
      </c>
      <c r="F4408" s="297">
        <v>30</v>
      </c>
      <c r="G4408" s="297">
        <v>80</v>
      </c>
      <c r="H4408" s="292">
        <f aca="true" t="shared" si="584" ref="H4408:H4413">(F4408*G4408)/1000</f>
        <v>2.4</v>
      </c>
      <c r="I4408" s="297"/>
      <c r="J4408" s="297"/>
      <c r="K4408" s="292">
        <f aca="true" t="shared" si="585" ref="K4408:K4413">(I4408*J4408)/1000</f>
        <v>0</v>
      </c>
      <c r="L4408" s="298"/>
      <c r="M4408" s="298"/>
      <c r="N4408" s="292">
        <f aca="true" t="shared" si="586" ref="N4408:N4413">(L4408*M4408)/1000</f>
        <v>0</v>
      </c>
      <c r="O4408" s="308">
        <f>E4408+H4408+K4408+N4408</f>
        <v>2.4</v>
      </c>
    </row>
    <row r="4409" spans="1:15" ht="12.75">
      <c r="A4409" s="52" t="s">
        <v>565</v>
      </c>
      <c r="B4409" s="167" t="s">
        <v>333</v>
      </c>
      <c r="C4409" s="297"/>
      <c r="D4409" s="297"/>
      <c r="E4409" s="292">
        <f t="shared" si="583"/>
        <v>0</v>
      </c>
      <c r="F4409" s="297">
        <v>5</v>
      </c>
      <c r="G4409" s="297">
        <v>100</v>
      </c>
      <c r="H4409" s="292">
        <f t="shared" si="584"/>
        <v>0.5</v>
      </c>
      <c r="I4409" s="297"/>
      <c r="J4409" s="297"/>
      <c r="K4409" s="292">
        <f t="shared" si="585"/>
        <v>0</v>
      </c>
      <c r="L4409" s="298"/>
      <c r="M4409" s="298"/>
      <c r="N4409" s="292">
        <f t="shared" si="586"/>
        <v>0</v>
      </c>
      <c r="O4409" s="308">
        <f aca="true" t="shared" si="587" ref="O4409:O4414">E4409+H4409+K4409+N4409</f>
        <v>0.5</v>
      </c>
    </row>
    <row r="4410" spans="1:15" ht="12.75">
      <c r="A4410" s="52" t="s">
        <v>566</v>
      </c>
      <c r="B4410" s="167" t="s">
        <v>365</v>
      </c>
      <c r="C4410" s="297"/>
      <c r="D4410" s="297"/>
      <c r="E4410" s="292">
        <f t="shared" si="583"/>
        <v>0</v>
      </c>
      <c r="F4410" s="297">
        <v>10</v>
      </c>
      <c r="G4410" s="297">
        <v>250</v>
      </c>
      <c r="H4410" s="292">
        <f t="shared" si="584"/>
        <v>2.5</v>
      </c>
      <c r="I4410" s="297"/>
      <c r="J4410" s="297"/>
      <c r="K4410" s="292">
        <f t="shared" si="585"/>
        <v>0</v>
      </c>
      <c r="L4410" s="298"/>
      <c r="M4410" s="298"/>
      <c r="N4410" s="292">
        <f t="shared" si="586"/>
        <v>0</v>
      </c>
      <c r="O4410" s="308">
        <f t="shared" si="587"/>
        <v>2.5</v>
      </c>
    </row>
    <row r="4411" spans="1:15" ht="12.75">
      <c r="A4411" s="52" t="s">
        <v>567</v>
      </c>
      <c r="B4411" s="167" t="s">
        <v>333</v>
      </c>
      <c r="C4411" s="297"/>
      <c r="D4411" s="297"/>
      <c r="E4411" s="292">
        <f t="shared" si="583"/>
        <v>0</v>
      </c>
      <c r="F4411" s="297">
        <v>100</v>
      </c>
      <c r="G4411" s="297">
        <v>5</v>
      </c>
      <c r="H4411" s="292">
        <f t="shared" si="584"/>
        <v>0.5</v>
      </c>
      <c r="I4411" s="297"/>
      <c r="J4411" s="297"/>
      <c r="K4411" s="292">
        <f t="shared" si="585"/>
        <v>0</v>
      </c>
      <c r="L4411" s="298"/>
      <c r="M4411" s="298"/>
      <c r="N4411" s="292">
        <f t="shared" si="586"/>
        <v>0</v>
      </c>
      <c r="O4411" s="308">
        <f t="shared" si="587"/>
        <v>0.5</v>
      </c>
    </row>
    <row r="4412" spans="1:15" ht="22.5">
      <c r="A4412" s="52" t="s">
        <v>194</v>
      </c>
      <c r="B4412" s="167" t="s">
        <v>568</v>
      </c>
      <c r="C4412" s="297"/>
      <c r="D4412" s="297"/>
      <c r="E4412" s="292">
        <f t="shared" si="583"/>
        <v>0</v>
      </c>
      <c r="F4412" s="297">
        <v>20</v>
      </c>
      <c r="G4412" s="297">
        <v>500</v>
      </c>
      <c r="H4412" s="292">
        <f t="shared" si="584"/>
        <v>10</v>
      </c>
      <c r="I4412" s="297"/>
      <c r="J4412" s="297"/>
      <c r="K4412" s="292">
        <f t="shared" si="585"/>
        <v>0</v>
      </c>
      <c r="L4412" s="298"/>
      <c r="M4412" s="298"/>
      <c r="N4412" s="292">
        <f t="shared" si="586"/>
        <v>0</v>
      </c>
      <c r="O4412" s="308">
        <f t="shared" si="587"/>
        <v>10</v>
      </c>
    </row>
    <row r="4413" spans="1:15" ht="12.75">
      <c r="A4413" s="52" t="s">
        <v>724</v>
      </c>
      <c r="B4413" s="167" t="s">
        <v>174</v>
      </c>
      <c r="C4413" s="297"/>
      <c r="D4413" s="297"/>
      <c r="E4413" s="292">
        <f t="shared" si="583"/>
        <v>0</v>
      </c>
      <c r="F4413" s="297">
        <v>60</v>
      </c>
      <c r="G4413" s="297">
        <v>200</v>
      </c>
      <c r="H4413" s="292">
        <f t="shared" si="584"/>
        <v>12</v>
      </c>
      <c r="I4413" s="297"/>
      <c r="J4413" s="297"/>
      <c r="K4413" s="292">
        <f t="shared" si="585"/>
        <v>0</v>
      </c>
      <c r="L4413" s="298"/>
      <c r="M4413" s="298"/>
      <c r="N4413" s="292">
        <f t="shared" si="586"/>
        <v>0</v>
      </c>
      <c r="O4413" s="308">
        <f t="shared" si="587"/>
        <v>12</v>
      </c>
    </row>
    <row r="4414" spans="1:15" ht="33.75">
      <c r="A4414" s="143" t="s">
        <v>569</v>
      </c>
      <c r="B4414" s="167" t="s">
        <v>561</v>
      </c>
      <c r="C4414" s="167"/>
      <c r="D4414" s="167"/>
      <c r="E4414" s="312">
        <v>10</v>
      </c>
      <c r="F4414" s="313"/>
      <c r="G4414" s="313"/>
      <c r="H4414" s="312">
        <v>20</v>
      </c>
      <c r="I4414" s="313"/>
      <c r="J4414" s="313"/>
      <c r="K4414" s="312">
        <v>5</v>
      </c>
      <c r="L4414" s="312"/>
      <c r="M4414" s="312"/>
      <c r="N4414" s="312">
        <v>10</v>
      </c>
      <c r="O4414" s="308">
        <f t="shared" si="587"/>
        <v>45</v>
      </c>
    </row>
    <row r="4415" spans="1:15" ht="32.25">
      <c r="A4415" s="314" t="s">
        <v>78</v>
      </c>
      <c r="B4415" s="309" t="s">
        <v>1</v>
      </c>
      <c r="C4415" s="309"/>
      <c r="D4415" s="309"/>
      <c r="E4415" s="315">
        <f>SUM(E4408:E4414)</f>
        <v>10</v>
      </c>
      <c r="F4415" s="315"/>
      <c r="G4415" s="315"/>
      <c r="H4415" s="315">
        <f>SUM(H4408:H4414)</f>
        <v>47.9</v>
      </c>
      <c r="I4415" s="315"/>
      <c r="J4415" s="315"/>
      <c r="K4415" s="315">
        <f>SUM(K4408:K4414)</f>
        <v>5</v>
      </c>
      <c r="L4415" s="315"/>
      <c r="M4415" s="315"/>
      <c r="N4415" s="315">
        <f>SUM(N4408:N4414)</f>
        <v>10</v>
      </c>
      <c r="O4415" s="315">
        <f>SUM(O4408:O4414)</f>
        <v>72.9</v>
      </c>
    </row>
    <row r="4416" spans="1:15" ht="21">
      <c r="A4416" s="1" t="s">
        <v>79</v>
      </c>
      <c r="B4416" s="167"/>
      <c r="C4416" s="158"/>
      <c r="D4416" s="158"/>
      <c r="E4416" s="158"/>
      <c r="F4416" s="158"/>
      <c r="G4416" s="158"/>
      <c r="H4416" s="158"/>
      <c r="I4416" s="158"/>
      <c r="J4416" s="158"/>
      <c r="K4416" s="158"/>
      <c r="L4416" s="158"/>
      <c r="M4416" s="158"/>
      <c r="N4416" s="158"/>
      <c r="O4416" s="157"/>
    </row>
    <row r="4417" spans="1:15" ht="12.75">
      <c r="A4417" s="143"/>
      <c r="B4417" s="167" t="s">
        <v>561</v>
      </c>
      <c r="C4417" s="158"/>
      <c r="D4417" s="158"/>
      <c r="E4417" s="316"/>
      <c r="F4417" s="158"/>
      <c r="G4417" s="158"/>
      <c r="H4417" s="158"/>
      <c r="I4417" s="158"/>
      <c r="J4417" s="158"/>
      <c r="K4417" s="158"/>
      <c r="L4417" s="158"/>
      <c r="M4417" s="158"/>
      <c r="N4417" s="316"/>
      <c r="O4417" s="308">
        <f>E4417+H4417+K4417+N4417</f>
        <v>0</v>
      </c>
    </row>
    <row r="4418" spans="1:15" ht="31.5">
      <c r="A4418" s="1" t="s">
        <v>176</v>
      </c>
      <c r="B4418" s="317" t="s">
        <v>1</v>
      </c>
      <c r="C4418" s="158"/>
      <c r="D4418" s="158"/>
      <c r="E4418" s="286">
        <f>SUM(E4417:E4417)</f>
        <v>0</v>
      </c>
      <c r="F4418" s="104"/>
      <c r="G4418" s="104"/>
      <c r="H4418" s="308">
        <f>SUM(H4417:H4417)</f>
        <v>0</v>
      </c>
      <c r="I4418" s="104"/>
      <c r="J4418" s="104"/>
      <c r="K4418" s="318"/>
      <c r="L4418" s="318"/>
      <c r="M4418" s="318"/>
      <c r="N4418" s="318"/>
      <c r="O4418" s="315">
        <f>SUM(O4417:O4417)</f>
        <v>0</v>
      </c>
    </row>
    <row r="4419" spans="1:15" ht="12.75">
      <c r="A4419" s="1"/>
      <c r="B4419" s="133"/>
      <c r="C4419" s="158"/>
      <c r="D4419" s="158"/>
      <c r="E4419" s="285"/>
      <c r="F4419" s="104"/>
      <c r="G4419" s="104"/>
      <c r="H4419" s="104"/>
      <c r="I4419" s="104"/>
      <c r="J4419" s="104"/>
      <c r="K4419" s="318"/>
      <c r="L4419" s="318"/>
      <c r="M4419" s="318"/>
      <c r="N4419" s="318"/>
      <c r="O4419" s="315"/>
    </row>
    <row r="4420" spans="1:15" ht="12.75">
      <c r="A4420" s="352" t="s">
        <v>80</v>
      </c>
      <c r="B4420" s="363"/>
      <c r="C4420" s="363"/>
      <c r="D4420" s="363"/>
      <c r="E4420" s="364"/>
      <c r="F4420" s="158"/>
      <c r="G4420" s="158"/>
      <c r="H4420" s="158"/>
      <c r="I4420" s="158"/>
      <c r="J4420" s="158"/>
      <c r="K4420" s="158"/>
      <c r="L4420" s="158"/>
      <c r="M4420" s="158"/>
      <c r="N4420" s="158"/>
      <c r="O4420" s="158"/>
    </row>
    <row r="4421" spans="1:15" ht="12.75">
      <c r="A4421" s="319" t="s">
        <v>2</v>
      </c>
      <c r="B4421" s="280" t="s">
        <v>572</v>
      </c>
      <c r="C4421" s="306">
        <v>5</v>
      </c>
      <c r="D4421" s="104">
        <v>100</v>
      </c>
      <c r="E4421" s="292">
        <f aca="true" t="shared" si="588" ref="E4421:E4428">(C4421*D4421)/1000</f>
        <v>0.5</v>
      </c>
      <c r="F4421" s="306">
        <v>5</v>
      </c>
      <c r="G4421" s="104">
        <v>100</v>
      </c>
      <c r="H4421" s="292">
        <f aca="true" t="shared" si="589" ref="H4421:H4428">(F4421*G4421)/1000</f>
        <v>0.5</v>
      </c>
      <c r="I4421" s="306">
        <v>5</v>
      </c>
      <c r="J4421" s="104">
        <v>100</v>
      </c>
      <c r="K4421" s="292">
        <f aca="true" t="shared" si="590" ref="K4421:K4428">(I4421*J4421)/1000</f>
        <v>0.5</v>
      </c>
      <c r="L4421" s="306">
        <v>5</v>
      </c>
      <c r="M4421" s="104">
        <v>100</v>
      </c>
      <c r="N4421" s="292">
        <f aca="true" t="shared" si="591" ref="N4421:N4428">(L4421*M4421)/1000</f>
        <v>0.5</v>
      </c>
      <c r="O4421" s="308">
        <f aca="true" t="shared" si="592" ref="O4421:O4428">E4421+H4421+K4421+N4421</f>
        <v>2</v>
      </c>
    </row>
    <row r="4422" spans="1:15" ht="12.75">
      <c r="A4422" s="319" t="s">
        <v>573</v>
      </c>
      <c r="B4422" s="280" t="s">
        <v>9</v>
      </c>
      <c r="C4422" s="306">
        <v>1</v>
      </c>
      <c r="D4422" s="104">
        <v>100</v>
      </c>
      <c r="E4422" s="292">
        <f t="shared" si="588"/>
        <v>0.1</v>
      </c>
      <c r="F4422" s="306">
        <v>1</v>
      </c>
      <c r="G4422" s="104">
        <v>100</v>
      </c>
      <c r="H4422" s="292">
        <f t="shared" si="589"/>
        <v>0.1</v>
      </c>
      <c r="I4422" s="306"/>
      <c r="J4422" s="104"/>
      <c r="K4422" s="292">
        <f t="shared" si="590"/>
        <v>0</v>
      </c>
      <c r="L4422" s="306">
        <v>1</v>
      </c>
      <c r="M4422" s="104">
        <v>100</v>
      </c>
      <c r="N4422" s="292">
        <f t="shared" si="591"/>
        <v>0.1</v>
      </c>
      <c r="O4422" s="308">
        <f t="shared" si="592"/>
        <v>0.30000000000000004</v>
      </c>
    </row>
    <row r="4423" spans="1:15" ht="12.75">
      <c r="A4423" s="319" t="s">
        <v>6</v>
      </c>
      <c r="B4423" s="280" t="s">
        <v>9</v>
      </c>
      <c r="C4423" s="306">
        <v>10</v>
      </c>
      <c r="D4423" s="104">
        <v>33</v>
      </c>
      <c r="E4423" s="292">
        <f t="shared" si="588"/>
        <v>0.33</v>
      </c>
      <c r="F4423" s="306">
        <v>10</v>
      </c>
      <c r="G4423" s="104">
        <v>33</v>
      </c>
      <c r="H4423" s="292">
        <f t="shared" si="589"/>
        <v>0.33</v>
      </c>
      <c r="I4423" s="306">
        <v>5</v>
      </c>
      <c r="J4423" s="104">
        <v>33</v>
      </c>
      <c r="K4423" s="292">
        <f t="shared" si="590"/>
        <v>0.165</v>
      </c>
      <c r="L4423" s="306">
        <v>10</v>
      </c>
      <c r="M4423" s="104">
        <v>33</v>
      </c>
      <c r="N4423" s="292">
        <f t="shared" si="591"/>
        <v>0.33</v>
      </c>
      <c r="O4423" s="308">
        <f t="shared" si="592"/>
        <v>1.155</v>
      </c>
    </row>
    <row r="4424" spans="1:15" ht="12.75">
      <c r="A4424" s="319" t="s">
        <v>574</v>
      </c>
      <c r="B4424" s="280" t="s">
        <v>572</v>
      </c>
      <c r="C4424" s="306">
        <v>10</v>
      </c>
      <c r="D4424" s="104">
        <v>10</v>
      </c>
      <c r="E4424" s="292">
        <f t="shared" si="588"/>
        <v>0.1</v>
      </c>
      <c r="F4424" s="306">
        <v>10</v>
      </c>
      <c r="G4424" s="104">
        <v>10</v>
      </c>
      <c r="H4424" s="292">
        <f t="shared" si="589"/>
        <v>0.1</v>
      </c>
      <c r="I4424" s="306">
        <v>10</v>
      </c>
      <c r="J4424" s="104">
        <v>10</v>
      </c>
      <c r="K4424" s="292">
        <f t="shared" si="590"/>
        <v>0.1</v>
      </c>
      <c r="L4424" s="306">
        <v>10</v>
      </c>
      <c r="M4424" s="104">
        <v>10</v>
      </c>
      <c r="N4424" s="292">
        <f t="shared" si="591"/>
        <v>0.1</v>
      </c>
      <c r="O4424" s="308">
        <f t="shared" si="592"/>
        <v>0.4</v>
      </c>
    </row>
    <row r="4425" spans="1:15" ht="12.75">
      <c r="A4425" s="319" t="s">
        <v>575</v>
      </c>
      <c r="B4425" s="280" t="s">
        <v>9</v>
      </c>
      <c r="C4425" s="306">
        <v>10</v>
      </c>
      <c r="D4425" s="104">
        <v>5</v>
      </c>
      <c r="E4425" s="292">
        <f t="shared" si="588"/>
        <v>0.05</v>
      </c>
      <c r="F4425" s="306">
        <v>10</v>
      </c>
      <c r="G4425" s="104">
        <v>5</v>
      </c>
      <c r="H4425" s="292">
        <f t="shared" si="589"/>
        <v>0.05</v>
      </c>
      <c r="I4425" s="306">
        <v>10</v>
      </c>
      <c r="J4425" s="104">
        <v>5</v>
      </c>
      <c r="K4425" s="292">
        <f t="shared" si="590"/>
        <v>0.05</v>
      </c>
      <c r="L4425" s="306">
        <v>10</v>
      </c>
      <c r="M4425" s="104">
        <v>5</v>
      </c>
      <c r="N4425" s="292">
        <f t="shared" si="591"/>
        <v>0.05</v>
      </c>
      <c r="O4425" s="308">
        <f t="shared" si="592"/>
        <v>0.2</v>
      </c>
    </row>
    <row r="4426" spans="1:15" ht="12.75">
      <c r="A4426" s="319" t="s">
        <v>576</v>
      </c>
      <c r="B4426" s="280" t="s">
        <v>577</v>
      </c>
      <c r="C4426" s="306">
        <v>5</v>
      </c>
      <c r="D4426" s="104">
        <v>8</v>
      </c>
      <c r="E4426" s="292">
        <f t="shared" si="588"/>
        <v>0.04</v>
      </c>
      <c r="F4426" s="306">
        <v>5</v>
      </c>
      <c r="G4426" s="104">
        <v>8</v>
      </c>
      <c r="H4426" s="292">
        <f t="shared" si="589"/>
        <v>0.04</v>
      </c>
      <c r="I4426" s="306">
        <v>5</v>
      </c>
      <c r="J4426" s="104">
        <v>8</v>
      </c>
      <c r="K4426" s="292">
        <f t="shared" si="590"/>
        <v>0.04</v>
      </c>
      <c r="L4426" s="306">
        <v>5</v>
      </c>
      <c r="M4426" s="104">
        <v>8</v>
      </c>
      <c r="N4426" s="292">
        <f t="shared" si="591"/>
        <v>0.04</v>
      </c>
      <c r="O4426" s="308">
        <f t="shared" si="592"/>
        <v>0.16</v>
      </c>
    </row>
    <row r="4427" spans="1:15" ht="22.5">
      <c r="A4427" s="319" t="s">
        <v>578</v>
      </c>
      <c r="B4427" s="280" t="s">
        <v>9</v>
      </c>
      <c r="C4427" s="306">
        <v>10</v>
      </c>
      <c r="D4427" s="104">
        <v>5</v>
      </c>
      <c r="E4427" s="292">
        <f t="shared" si="588"/>
        <v>0.05</v>
      </c>
      <c r="F4427" s="306">
        <v>10</v>
      </c>
      <c r="G4427" s="104">
        <v>5</v>
      </c>
      <c r="H4427" s="292">
        <f t="shared" si="589"/>
        <v>0.05</v>
      </c>
      <c r="I4427" s="306">
        <v>10</v>
      </c>
      <c r="J4427" s="104">
        <v>5</v>
      </c>
      <c r="K4427" s="292">
        <f t="shared" si="590"/>
        <v>0.05</v>
      </c>
      <c r="L4427" s="306">
        <v>10</v>
      </c>
      <c r="M4427" s="104">
        <v>5</v>
      </c>
      <c r="N4427" s="292">
        <f t="shared" si="591"/>
        <v>0.05</v>
      </c>
      <c r="O4427" s="308">
        <f t="shared" si="592"/>
        <v>0.2</v>
      </c>
    </row>
    <row r="4428" spans="1:15" ht="12.75">
      <c r="A4428" s="319" t="s">
        <v>725</v>
      </c>
      <c r="B4428" s="280" t="s">
        <v>9</v>
      </c>
      <c r="C4428" s="306">
        <v>1</v>
      </c>
      <c r="D4428" s="104">
        <v>180</v>
      </c>
      <c r="E4428" s="292">
        <f t="shared" si="588"/>
        <v>0.18</v>
      </c>
      <c r="F4428" s="306">
        <v>1</v>
      </c>
      <c r="G4428" s="104">
        <v>180</v>
      </c>
      <c r="H4428" s="292">
        <f t="shared" si="589"/>
        <v>0.18</v>
      </c>
      <c r="I4428" s="306">
        <v>1</v>
      </c>
      <c r="J4428" s="104">
        <v>180</v>
      </c>
      <c r="K4428" s="292">
        <f t="shared" si="590"/>
        <v>0.18</v>
      </c>
      <c r="L4428" s="306">
        <v>1</v>
      </c>
      <c r="M4428" s="104">
        <v>180</v>
      </c>
      <c r="N4428" s="292">
        <f t="shared" si="591"/>
        <v>0.18</v>
      </c>
      <c r="O4428" s="308">
        <f t="shared" si="592"/>
        <v>0.72</v>
      </c>
    </row>
    <row r="4429" spans="1:15" ht="22.5">
      <c r="A4429" s="319" t="s">
        <v>623</v>
      </c>
      <c r="B4429" s="280" t="s">
        <v>446</v>
      </c>
      <c r="C4429" s="306">
        <v>1</v>
      </c>
      <c r="D4429" s="104">
        <v>100</v>
      </c>
      <c r="E4429" s="292">
        <f>(C4429*D4429)/1000</f>
        <v>0.1</v>
      </c>
      <c r="F4429" s="306">
        <v>1</v>
      </c>
      <c r="G4429" s="104">
        <v>100</v>
      </c>
      <c r="H4429" s="292">
        <f>(F4429*G4429)/1000</f>
        <v>0.1</v>
      </c>
      <c r="I4429" s="306">
        <v>1</v>
      </c>
      <c r="J4429" s="104">
        <v>100</v>
      </c>
      <c r="K4429" s="292">
        <f>(I4429*J4429)/1000</f>
        <v>0.1</v>
      </c>
      <c r="L4429" s="306">
        <v>1</v>
      </c>
      <c r="M4429" s="104">
        <v>100</v>
      </c>
      <c r="N4429" s="292">
        <f>(L4429*M4429)/1000</f>
        <v>0.1</v>
      </c>
      <c r="O4429" s="308">
        <f>E4429+H4429+K4429+N4429</f>
        <v>0.4</v>
      </c>
    </row>
    <row r="4430" spans="1:15" ht="33.75">
      <c r="A4430" s="52" t="s">
        <v>580</v>
      </c>
      <c r="B4430" s="167" t="s">
        <v>581</v>
      </c>
      <c r="C4430" s="52"/>
      <c r="D4430" s="52"/>
      <c r="E4430" s="312">
        <v>1</v>
      </c>
      <c r="F4430" s="313"/>
      <c r="G4430" s="313"/>
      <c r="H4430" s="312">
        <v>1</v>
      </c>
      <c r="I4430" s="313"/>
      <c r="J4430" s="313"/>
      <c r="K4430" s="312">
        <v>1</v>
      </c>
      <c r="L4430" s="313"/>
      <c r="M4430" s="313"/>
      <c r="N4430" s="312">
        <v>1</v>
      </c>
      <c r="O4430" s="308">
        <f aca="true" t="shared" si="593" ref="O4430:O4450">E4430+H4430+K4430+N4430</f>
        <v>4</v>
      </c>
    </row>
    <row r="4431" spans="1:15" ht="31.5">
      <c r="A4431" s="1" t="s">
        <v>0</v>
      </c>
      <c r="B4431" s="167" t="s">
        <v>1</v>
      </c>
      <c r="C4431" s="157"/>
      <c r="D4431" s="157"/>
      <c r="E4431" s="286">
        <f>SUM(E4421:E4430)</f>
        <v>2.45</v>
      </c>
      <c r="F4431" s="157"/>
      <c r="G4431" s="157"/>
      <c r="H4431" s="286">
        <f>SUM(H4421:H4430)</f>
        <v>2.45</v>
      </c>
      <c r="I4431" s="157"/>
      <c r="J4431" s="157"/>
      <c r="K4431" s="286">
        <f>SUM(K4421:K4430)</f>
        <v>2.1850000000000005</v>
      </c>
      <c r="L4431" s="311"/>
      <c r="M4431" s="311"/>
      <c r="N4431" s="286">
        <f>SUM(N4421:N4430)</f>
        <v>2.45</v>
      </c>
      <c r="O4431" s="308">
        <f t="shared" si="593"/>
        <v>9.535</v>
      </c>
    </row>
    <row r="4432" spans="1:15" ht="21">
      <c r="A4432" s="1" t="s">
        <v>7</v>
      </c>
      <c r="B4432" s="6"/>
      <c r="C4432" s="154"/>
      <c r="D4432" s="154"/>
      <c r="E4432" s="154"/>
      <c r="F4432" s="154"/>
      <c r="G4432" s="154"/>
      <c r="H4432" s="154"/>
      <c r="I4432" s="154"/>
      <c r="J4432" s="154"/>
      <c r="K4432" s="154"/>
      <c r="L4432" s="154"/>
      <c r="M4432" s="154"/>
      <c r="N4432" s="154"/>
      <c r="O4432" s="308">
        <f t="shared" si="593"/>
        <v>0</v>
      </c>
    </row>
    <row r="4433" spans="1:15" ht="12.75">
      <c r="A4433" s="16" t="s">
        <v>8</v>
      </c>
      <c r="B4433" s="280" t="s">
        <v>9</v>
      </c>
      <c r="C4433" s="320">
        <v>3</v>
      </c>
      <c r="D4433" s="320">
        <v>60</v>
      </c>
      <c r="E4433" s="292">
        <f>(C4433*D4433)/1000</f>
        <v>0.18</v>
      </c>
      <c r="F4433" s="320">
        <v>3</v>
      </c>
      <c r="G4433" s="320">
        <v>60</v>
      </c>
      <c r="H4433" s="292">
        <f>(F4433*G4433)/1000</f>
        <v>0.18</v>
      </c>
      <c r="I4433" s="320">
        <v>3</v>
      </c>
      <c r="J4433" s="320">
        <v>60</v>
      </c>
      <c r="K4433" s="292">
        <f>(I4433*J4433)/1000</f>
        <v>0.18</v>
      </c>
      <c r="L4433" s="320">
        <v>3</v>
      </c>
      <c r="M4433" s="320">
        <v>60</v>
      </c>
      <c r="N4433" s="292">
        <f>(L4433*M4433)/1000</f>
        <v>0.18</v>
      </c>
      <c r="O4433" s="308">
        <f t="shared" si="593"/>
        <v>0.72</v>
      </c>
    </row>
    <row r="4434" spans="1:15" ht="12.75">
      <c r="A4434" s="321" t="s">
        <v>10</v>
      </c>
      <c r="B4434" s="280" t="s">
        <v>9</v>
      </c>
      <c r="C4434" s="320">
        <v>3</v>
      </c>
      <c r="D4434" s="320">
        <v>15</v>
      </c>
      <c r="E4434" s="292">
        <f>(C4434*D4434)/1000</f>
        <v>0.045</v>
      </c>
      <c r="F4434" s="320">
        <v>3</v>
      </c>
      <c r="G4434" s="320">
        <v>15</v>
      </c>
      <c r="H4434" s="292">
        <f>(F4434*G4434)/1000</f>
        <v>0.045</v>
      </c>
      <c r="I4434" s="320">
        <v>3</v>
      </c>
      <c r="J4434" s="320">
        <v>15</v>
      </c>
      <c r="K4434" s="292">
        <f>(I4434*J4434)/1000</f>
        <v>0.045</v>
      </c>
      <c r="L4434" s="320">
        <v>3</v>
      </c>
      <c r="M4434" s="320">
        <v>15</v>
      </c>
      <c r="N4434" s="292">
        <f>(L4434*M4434)/1000</f>
        <v>0.045</v>
      </c>
      <c r="O4434" s="308">
        <f t="shared" si="593"/>
        <v>0.18</v>
      </c>
    </row>
    <row r="4435" spans="1:15" ht="22.5">
      <c r="A4435" s="321" t="s">
        <v>11</v>
      </c>
      <c r="B4435" s="280" t="s">
        <v>9</v>
      </c>
      <c r="C4435" s="320">
        <v>6</v>
      </c>
      <c r="D4435" s="320">
        <v>22</v>
      </c>
      <c r="E4435" s="292">
        <f>(C4435*D4435)/1000</f>
        <v>0.132</v>
      </c>
      <c r="F4435" s="320">
        <v>5</v>
      </c>
      <c r="G4435" s="320">
        <v>22</v>
      </c>
      <c r="H4435" s="292">
        <f>(F4435*G4435)/1000</f>
        <v>0.11</v>
      </c>
      <c r="I4435" s="320">
        <v>5</v>
      </c>
      <c r="J4435" s="320">
        <v>22</v>
      </c>
      <c r="K4435" s="292">
        <f>(I4435*J4435)/1000</f>
        <v>0.11</v>
      </c>
      <c r="L4435" s="320">
        <v>6</v>
      </c>
      <c r="M4435" s="320">
        <v>22</v>
      </c>
      <c r="N4435" s="292">
        <f>(L4435*M4435)/1000</f>
        <v>0.132</v>
      </c>
      <c r="O4435" s="308">
        <f t="shared" si="593"/>
        <v>0.484</v>
      </c>
    </row>
    <row r="4436" spans="1:15" ht="22.5">
      <c r="A4436" s="15" t="s">
        <v>582</v>
      </c>
      <c r="B4436" s="280" t="s">
        <v>9</v>
      </c>
      <c r="C4436" s="320">
        <v>1</v>
      </c>
      <c r="D4436" s="320">
        <v>750</v>
      </c>
      <c r="E4436" s="292">
        <f>(C4436*D4436)/1000</f>
        <v>0.75</v>
      </c>
      <c r="F4436" s="320"/>
      <c r="G4436" s="320"/>
      <c r="H4436" s="292">
        <f>(F4436*G4436)/1000</f>
        <v>0</v>
      </c>
      <c r="I4436" s="320"/>
      <c r="J4436" s="320"/>
      <c r="K4436" s="292">
        <f>(I4436*J4436)/1000</f>
        <v>0</v>
      </c>
      <c r="L4436" s="320">
        <v>1</v>
      </c>
      <c r="M4436" s="320">
        <v>750</v>
      </c>
      <c r="N4436" s="292">
        <f>(L4436*M4436)/1000</f>
        <v>0.75</v>
      </c>
      <c r="O4436" s="308">
        <f t="shared" si="593"/>
        <v>1.5</v>
      </c>
    </row>
    <row r="4437" spans="1:15" ht="22.5">
      <c r="A4437" s="15" t="s">
        <v>583</v>
      </c>
      <c r="B4437" s="280" t="s">
        <v>9</v>
      </c>
      <c r="C4437" s="320">
        <v>3</v>
      </c>
      <c r="D4437" s="320">
        <v>65</v>
      </c>
      <c r="E4437" s="292">
        <f>(C4437*D4437)/1000</f>
        <v>0.195</v>
      </c>
      <c r="F4437" s="320">
        <v>3</v>
      </c>
      <c r="G4437" s="320">
        <v>65</v>
      </c>
      <c r="H4437" s="292">
        <f>(F4437*G4437)/1000</f>
        <v>0.195</v>
      </c>
      <c r="I4437" s="320">
        <v>3</v>
      </c>
      <c r="J4437" s="320">
        <v>65</v>
      </c>
      <c r="K4437" s="292">
        <f>(I4437*J4437)/1000</f>
        <v>0.195</v>
      </c>
      <c r="L4437" s="320">
        <v>3</v>
      </c>
      <c r="M4437" s="320">
        <v>65</v>
      </c>
      <c r="N4437" s="292">
        <f>(L4437*M4437)/1000</f>
        <v>0.195</v>
      </c>
      <c r="O4437" s="308">
        <f t="shared" si="593"/>
        <v>0.78</v>
      </c>
    </row>
    <row r="4438" spans="1:15" ht="22.5">
      <c r="A4438" s="15" t="s">
        <v>587</v>
      </c>
      <c r="B4438" s="280" t="s">
        <v>9</v>
      </c>
      <c r="C4438" s="320">
        <v>3</v>
      </c>
      <c r="D4438" s="320">
        <v>55</v>
      </c>
      <c r="E4438" s="292">
        <f aca="true" t="shared" si="594" ref="E4438:E4450">(C4438*D4438)/1000</f>
        <v>0.165</v>
      </c>
      <c r="F4438" s="320">
        <v>3</v>
      </c>
      <c r="G4438" s="320">
        <v>55</v>
      </c>
      <c r="H4438" s="292">
        <f aca="true" t="shared" si="595" ref="H4438:H4450">(F4438*G4438)/1000</f>
        <v>0.165</v>
      </c>
      <c r="I4438" s="320">
        <v>3</v>
      </c>
      <c r="J4438" s="320">
        <v>55</v>
      </c>
      <c r="K4438" s="292">
        <f aca="true" t="shared" si="596" ref="K4438:K4450">(I4438*J4438)/1000</f>
        <v>0.165</v>
      </c>
      <c r="L4438" s="320">
        <v>3</v>
      </c>
      <c r="M4438" s="320">
        <v>55</v>
      </c>
      <c r="N4438" s="292">
        <f aca="true" t="shared" si="597" ref="N4438:N4450">(L4438*M4438)/1000</f>
        <v>0.165</v>
      </c>
      <c r="O4438" s="308">
        <f t="shared" si="593"/>
        <v>0.66</v>
      </c>
    </row>
    <row r="4439" spans="1:15" ht="12.75">
      <c r="A4439" s="15" t="s">
        <v>588</v>
      </c>
      <c r="B4439" s="280" t="s">
        <v>9</v>
      </c>
      <c r="C4439" s="320">
        <v>3</v>
      </c>
      <c r="D4439" s="320">
        <v>15</v>
      </c>
      <c r="E4439" s="292">
        <f t="shared" si="594"/>
        <v>0.045</v>
      </c>
      <c r="F4439" s="320">
        <v>3</v>
      </c>
      <c r="G4439" s="320">
        <v>15</v>
      </c>
      <c r="H4439" s="292">
        <f t="shared" si="595"/>
        <v>0.045</v>
      </c>
      <c r="I4439" s="320">
        <v>3</v>
      </c>
      <c r="J4439" s="320">
        <v>15</v>
      </c>
      <c r="K4439" s="292">
        <f t="shared" si="596"/>
        <v>0.045</v>
      </c>
      <c r="L4439" s="320">
        <v>3</v>
      </c>
      <c r="M4439" s="320">
        <v>15</v>
      </c>
      <c r="N4439" s="292">
        <f t="shared" si="597"/>
        <v>0.045</v>
      </c>
      <c r="O4439" s="308">
        <f t="shared" si="593"/>
        <v>0.18</v>
      </c>
    </row>
    <row r="4440" spans="1:15" ht="22.5">
      <c r="A4440" s="15" t="s">
        <v>589</v>
      </c>
      <c r="B4440" s="280" t="s">
        <v>9</v>
      </c>
      <c r="C4440" s="320">
        <v>3</v>
      </c>
      <c r="D4440" s="320">
        <v>20</v>
      </c>
      <c r="E4440" s="292">
        <f t="shared" si="594"/>
        <v>0.06</v>
      </c>
      <c r="F4440" s="320">
        <v>3</v>
      </c>
      <c r="G4440" s="320">
        <v>20</v>
      </c>
      <c r="H4440" s="292">
        <f t="shared" si="595"/>
        <v>0.06</v>
      </c>
      <c r="I4440" s="320">
        <v>3</v>
      </c>
      <c r="J4440" s="320">
        <v>20</v>
      </c>
      <c r="K4440" s="292">
        <f t="shared" si="596"/>
        <v>0.06</v>
      </c>
      <c r="L4440" s="320">
        <v>3</v>
      </c>
      <c r="M4440" s="320">
        <v>20</v>
      </c>
      <c r="N4440" s="292">
        <f t="shared" si="597"/>
        <v>0.06</v>
      </c>
      <c r="O4440" s="308">
        <f t="shared" si="593"/>
        <v>0.24</v>
      </c>
    </row>
    <row r="4441" spans="1:15" ht="12.75">
      <c r="A4441" s="16" t="s">
        <v>16</v>
      </c>
      <c r="B4441" s="280" t="s">
        <v>9</v>
      </c>
      <c r="C4441" s="320">
        <v>2</v>
      </c>
      <c r="D4441" s="320">
        <v>85</v>
      </c>
      <c r="E4441" s="292">
        <f t="shared" si="594"/>
        <v>0.17</v>
      </c>
      <c r="F4441" s="320">
        <v>2</v>
      </c>
      <c r="G4441" s="320">
        <v>85</v>
      </c>
      <c r="H4441" s="292">
        <f t="shared" si="595"/>
        <v>0.17</v>
      </c>
      <c r="I4441" s="320">
        <v>2</v>
      </c>
      <c r="J4441" s="320">
        <v>85</v>
      </c>
      <c r="K4441" s="292">
        <f t="shared" si="596"/>
        <v>0.17</v>
      </c>
      <c r="L4441" s="320">
        <v>2</v>
      </c>
      <c r="M4441" s="320">
        <v>85</v>
      </c>
      <c r="N4441" s="292">
        <f t="shared" si="597"/>
        <v>0.17</v>
      </c>
      <c r="O4441" s="308">
        <f t="shared" si="593"/>
        <v>0.68</v>
      </c>
    </row>
    <row r="4442" spans="1:15" ht="12.75">
      <c r="A4442" s="16" t="s">
        <v>18</v>
      </c>
      <c r="B4442" s="280" t="s">
        <v>9</v>
      </c>
      <c r="C4442" s="320">
        <v>15</v>
      </c>
      <c r="D4442" s="320">
        <v>12</v>
      </c>
      <c r="E4442" s="292">
        <f t="shared" si="594"/>
        <v>0.18</v>
      </c>
      <c r="F4442" s="320">
        <v>15</v>
      </c>
      <c r="G4442" s="320">
        <v>12</v>
      </c>
      <c r="H4442" s="292">
        <f t="shared" si="595"/>
        <v>0.18</v>
      </c>
      <c r="I4442" s="320">
        <v>15</v>
      </c>
      <c r="J4442" s="320">
        <v>12</v>
      </c>
      <c r="K4442" s="292">
        <f t="shared" si="596"/>
        <v>0.18</v>
      </c>
      <c r="L4442" s="320">
        <v>15</v>
      </c>
      <c r="M4442" s="320">
        <v>12</v>
      </c>
      <c r="N4442" s="292">
        <f t="shared" si="597"/>
        <v>0.18</v>
      </c>
      <c r="O4442" s="308">
        <f t="shared" si="593"/>
        <v>0.72</v>
      </c>
    </row>
    <row r="4443" spans="1:15" ht="12.75">
      <c r="A4443" s="16" t="s">
        <v>591</v>
      </c>
      <c r="B4443" s="280" t="s">
        <v>9</v>
      </c>
      <c r="C4443" s="320">
        <v>3</v>
      </c>
      <c r="D4443" s="320">
        <v>55</v>
      </c>
      <c r="E4443" s="322">
        <f t="shared" si="594"/>
        <v>0.165</v>
      </c>
      <c r="F4443" s="320">
        <v>3</v>
      </c>
      <c r="G4443" s="320">
        <v>55</v>
      </c>
      <c r="H4443" s="292">
        <f t="shared" si="595"/>
        <v>0.165</v>
      </c>
      <c r="I4443" s="320">
        <v>3</v>
      </c>
      <c r="J4443" s="320">
        <v>55</v>
      </c>
      <c r="K4443" s="326">
        <f t="shared" si="596"/>
        <v>0.165</v>
      </c>
      <c r="L4443" s="325">
        <v>3</v>
      </c>
      <c r="M4443" s="325">
        <v>55</v>
      </c>
      <c r="N4443" s="324">
        <f t="shared" si="597"/>
        <v>0.165</v>
      </c>
      <c r="O4443" s="308">
        <f t="shared" si="593"/>
        <v>0.66</v>
      </c>
    </row>
    <row r="4444" spans="1:15" ht="22.5">
      <c r="A4444" s="52" t="s">
        <v>726</v>
      </c>
      <c r="B4444" s="167" t="s">
        <v>22</v>
      </c>
      <c r="C4444" s="320"/>
      <c r="D4444" s="320"/>
      <c r="E4444" s="322">
        <v>4</v>
      </c>
      <c r="F4444" s="16"/>
      <c r="G4444" s="16"/>
      <c r="H4444" s="292">
        <v>3</v>
      </c>
      <c r="I4444" s="16"/>
      <c r="J4444" s="16"/>
      <c r="K4444" s="324">
        <v>4</v>
      </c>
      <c r="L4444" s="156"/>
      <c r="M4444" s="156"/>
      <c r="N4444" s="324">
        <v>3</v>
      </c>
      <c r="O4444" s="308">
        <f t="shared" si="593"/>
        <v>14</v>
      </c>
    </row>
    <row r="4445" spans="1:15" ht="22.5">
      <c r="A4445" s="52" t="s">
        <v>727</v>
      </c>
      <c r="B4445" s="6" t="s">
        <v>22</v>
      </c>
      <c r="C4445" s="320"/>
      <c r="D4445" s="320"/>
      <c r="E4445" s="322">
        <v>4</v>
      </c>
      <c r="F4445" s="16"/>
      <c r="G4445" s="16"/>
      <c r="H4445" s="292">
        <v>4</v>
      </c>
      <c r="I4445" s="16"/>
      <c r="J4445" s="16"/>
      <c r="K4445" s="324">
        <v>4</v>
      </c>
      <c r="L4445" s="156"/>
      <c r="M4445" s="156"/>
      <c r="N4445" s="324">
        <v>10</v>
      </c>
      <c r="O4445" s="308">
        <f t="shared" si="593"/>
        <v>22</v>
      </c>
    </row>
    <row r="4446" spans="1:15" ht="12.75">
      <c r="A4446" s="52" t="s">
        <v>13</v>
      </c>
      <c r="B4446" s="6" t="s">
        <v>9</v>
      </c>
      <c r="C4446" s="297">
        <v>2</v>
      </c>
      <c r="D4446" s="297">
        <v>120</v>
      </c>
      <c r="E4446" s="302">
        <f t="shared" si="594"/>
        <v>0.24</v>
      </c>
      <c r="F4446" s="52"/>
      <c r="G4446" s="52"/>
      <c r="H4446" s="292">
        <f t="shared" si="595"/>
        <v>0</v>
      </c>
      <c r="I4446" s="52">
        <v>2</v>
      </c>
      <c r="J4446" s="52">
        <v>120</v>
      </c>
      <c r="K4446" s="326">
        <f t="shared" si="596"/>
        <v>0.24</v>
      </c>
      <c r="L4446" s="52"/>
      <c r="M4446" s="52"/>
      <c r="N4446" s="326">
        <f t="shared" si="597"/>
        <v>0</v>
      </c>
      <c r="O4446" s="308">
        <f t="shared" si="593"/>
        <v>0.48</v>
      </c>
    </row>
    <row r="4447" spans="1:15" ht="22.5">
      <c r="A4447" s="52" t="s">
        <v>595</v>
      </c>
      <c r="B4447" s="6" t="s">
        <v>596</v>
      </c>
      <c r="C4447" s="297">
        <v>9</v>
      </c>
      <c r="D4447" s="297">
        <v>25</v>
      </c>
      <c r="E4447" s="313">
        <f t="shared" si="594"/>
        <v>0.225</v>
      </c>
      <c r="F4447" s="52">
        <v>9</v>
      </c>
      <c r="G4447" s="52">
        <v>25</v>
      </c>
      <c r="H4447" s="292">
        <f t="shared" si="595"/>
        <v>0.225</v>
      </c>
      <c r="I4447" s="52">
        <v>6</v>
      </c>
      <c r="J4447" s="52">
        <v>25</v>
      </c>
      <c r="K4447" s="326">
        <f t="shared" si="596"/>
        <v>0.15</v>
      </c>
      <c r="L4447" s="52">
        <v>9</v>
      </c>
      <c r="M4447" s="52">
        <v>25</v>
      </c>
      <c r="N4447" s="326">
        <f t="shared" si="597"/>
        <v>0.225</v>
      </c>
      <c r="O4447" s="308">
        <f t="shared" si="593"/>
        <v>0.825</v>
      </c>
    </row>
    <row r="4448" spans="1:15" ht="12.75">
      <c r="A4448" s="52" t="s">
        <v>597</v>
      </c>
      <c r="B4448" s="6" t="s">
        <v>596</v>
      </c>
      <c r="C4448" s="297">
        <v>16</v>
      </c>
      <c r="D4448" s="297">
        <v>25</v>
      </c>
      <c r="E4448" s="313">
        <f t="shared" si="594"/>
        <v>0.4</v>
      </c>
      <c r="F4448" s="52">
        <v>16</v>
      </c>
      <c r="G4448" s="52">
        <v>25</v>
      </c>
      <c r="H4448" s="292">
        <f t="shared" si="595"/>
        <v>0.4</v>
      </c>
      <c r="I4448" s="52">
        <v>2</v>
      </c>
      <c r="J4448" s="52">
        <v>25</v>
      </c>
      <c r="K4448" s="326">
        <f t="shared" si="596"/>
        <v>0.05</v>
      </c>
      <c r="L4448" s="52">
        <v>16</v>
      </c>
      <c r="M4448" s="52">
        <v>25</v>
      </c>
      <c r="N4448" s="324">
        <f t="shared" si="597"/>
        <v>0.4</v>
      </c>
      <c r="O4448" s="308">
        <f t="shared" si="593"/>
        <v>1.25</v>
      </c>
    </row>
    <row r="4449" spans="1:15" ht="12.75">
      <c r="A4449" s="52" t="s">
        <v>598</v>
      </c>
      <c r="B4449" s="6" t="s">
        <v>596</v>
      </c>
      <c r="C4449" s="297">
        <v>16</v>
      </c>
      <c r="D4449" s="297">
        <v>15</v>
      </c>
      <c r="E4449" s="313">
        <f t="shared" si="594"/>
        <v>0.24</v>
      </c>
      <c r="F4449" s="52">
        <v>16</v>
      </c>
      <c r="G4449" s="52">
        <v>15</v>
      </c>
      <c r="H4449" s="292">
        <f t="shared" si="595"/>
        <v>0.24</v>
      </c>
      <c r="I4449" s="52">
        <v>2</v>
      </c>
      <c r="J4449" s="52">
        <v>15</v>
      </c>
      <c r="K4449" s="326">
        <f t="shared" si="596"/>
        <v>0.03</v>
      </c>
      <c r="L4449" s="52">
        <v>16</v>
      </c>
      <c r="M4449" s="52">
        <v>15</v>
      </c>
      <c r="N4449" s="326">
        <f t="shared" si="597"/>
        <v>0.24</v>
      </c>
      <c r="O4449" s="308">
        <f t="shared" si="593"/>
        <v>0.75</v>
      </c>
    </row>
    <row r="4450" spans="1:15" ht="22.5">
      <c r="A4450" s="52" t="s">
        <v>599</v>
      </c>
      <c r="B4450" s="6" t="s">
        <v>9</v>
      </c>
      <c r="C4450" s="297">
        <v>2</v>
      </c>
      <c r="D4450" s="297">
        <v>95</v>
      </c>
      <c r="E4450" s="313">
        <f t="shared" si="594"/>
        <v>0.19</v>
      </c>
      <c r="F4450" s="52"/>
      <c r="G4450" s="52"/>
      <c r="H4450" s="292">
        <f t="shared" si="595"/>
        <v>0</v>
      </c>
      <c r="I4450" s="52"/>
      <c r="J4450" s="52"/>
      <c r="K4450" s="324">
        <f t="shared" si="596"/>
        <v>0</v>
      </c>
      <c r="L4450" s="52"/>
      <c r="M4450" s="52"/>
      <c r="N4450" s="324">
        <f t="shared" si="597"/>
        <v>0</v>
      </c>
      <c r="O4450" s="308">
        <f t="shared" si="593"/>
        <v>0.19</v>
      </c>
    </row>
    <row r="4451" spans="1:15" ht="12.75">
      <c r="A4451" s="52" t="s">
        <v>602</v>
      </c>
      <c r="B4451" s="6" t="s">
        <v>9</v>
      </c>
      <c r="C4451" s="297">
        <v>2</v>
      </c>
      <c r="D4451" s="297">
        <v>95</v>
      </c>
      <c r="E4451" s="313">
        <f>(C4451*D4451)/1000</f>
        <v>0.19</v>
      </c>
      <c r="F4451" s="52"/>
      <c r="G4451" s="52"/>
      <c r="H4451" s="292">
        <f>(F4451*G4451)/1000</f>
        <v>0</v>
      </c>
      <c r="I4451" s="52">
        <v>2</v>
      </c>
      <c r="J4451" s="52">
        <v>95</v>
      </c>
      <c r="K4451" s="324">
        <f>(I4451*J4451)/1000</f>
        <v>0.19</v>
      </c>
      <c r="L4451" s="52"/>
      <c r="M4451" s="52"/>
      <c r="N4451" s="324">
        <f>(L4451*M4451)/1000</f>
        <v>0</v>
      </c>
      <c r="O4451" s="308">
        <f>E4451+H4451+K4451+N4451</f>
        <v>0.38</v>
      </c>
    </row>
    <row r="4452" spans="1:15" ht="33.75">
      <c r="A4452" s="52" t="s">
        <v>603</v>
      </c>
      <c r="B4452" s="6" t="s">
        <v>22</v>
      </c>
      <c r="C4452" s="297"/>
      <c r="D4452" s="297"/>
      <c r="E4452" s="292">
        <v>10</v>
      </c>
      <c r="F4452" s="52"/>
      <c r="G4452" s="52"/>
      <c r="H4452" s="292">
        <v>10</v>
      </c>
      <c r="I4452" s="52"/>
      <c r="J4452" s="52"/>
      <c r="K4452" s="324">
        <v>10</v>
      </c>
      <c r="L4452" s="52"/>
      <c r="M4452" s="52"/>
      <c r="N4452" s="324">
        <v>10</v>
      </c>
      <c r="O4452" s="308">
        <f>E4452+H4452+K4452+N4452</f>
        <v>40</v>
      </c>
    </row>
    <row r="4453" spans="1:15" ht="31.5">
      <c r="A4453" s="1" t="s">
        <v>20</v>
      </c>
      <c r="B4453" s="6" t="s">
        <v>1</v>
      </c>
      <c r="C4453" s="327"/>
      <c r="D4453" s="327"/>
      <c r="E4453" s="286">
        <f>SUM(E4433:E4452)</f>
        <v>21.572</v>
      </c>
      <c r="F4453" s="157"/>
      <c r="G4453" s="157"/>
      <c r="H4453" s="286">
        <f>SUM(H4433:H4452)</f>
        <v>19.18</v>
      </c>
      <c r="I4453" s="157"/>
      <c r="J4453" s="157"/>
      <c r="K4453" s="286">
        <f>SUM(K4433:K4452)</f>
        <v>19.975</v>
      </c>
      <c r="L4453" s="286"/>
      <c r="M4453" s="286"/>
      <c r="N4453" s="286">
        <f>SUM(N4433:N4452)</f>
        <v>25.951999999999998</v>
      </c>
      <c r="O4453" s="286">
        <f>SUM(O4433:O4452)</f>
        <v>86.679</v>
      </c>
    </row>
    <row r="4454" spans="1:15" ht="12.75">
      <c r="A4454" s="280" t="s">
        <v>604</v>
      </c>
      <c r="B4454" s="280" t="s">
        <v>22</v>
      </c>
      <c r="C4454" s="282"/>
      <c r="D4454" s="282"/>
      <c r="E4454" s="316">
        <f>E4385+E4392+E4400+E4402+E4405+E4415+E4418+E4431+E4453</f>
        <v>287.16602</v>
      </c>
      <c r="F4454" s="316"/>
      <c r="G4454" s="316"/>
      <c r="H4454" s="316">
        <f>H4385+H4392+H4400+H4402+H4405+H4415+H4418+H4431+H4453</f>
        <v>154.56498</v>
      </c>
      <c r="I4454" s="316"/>
      <c r="J4454" s="316"/>
      <c r="K4454" s="316">
        <f>K4385+K4392+K4400+K4402+K4405+K4415+K4418+K4431+K4453</f>
        <v>184.94866</v>
      </c>
      <c r="L4454" s="316"/>
      <c r="M4454" s="316"/>
      <c r="N4454" s="316">
        <f>N4385+N4392+N4400+N4402+N4405+N4415+N4418+N4431+N4453</f>
        <v>221.88456000000002</v>
      </c>
      <c r="O4454" s="316">
        <f>O4385+O4392+O4400+O4402+O4405+O4415+O4418+O4431+O4453</f>
        <v>848.5642199999999</v>
      </c>
    </row>
    <row r="4455" spans="1:15" ht="12.75">
      <c r="A4455" s="158"/>
      <c r="B4455" s="158"/>
      <c r="C4455" s="158"/>
      <c r="D4455" s="158"/>
      <c r="E4455" s="158"/>
      <c r="F4455" s="158"/>
      <c r="G4455" s="158"/>
      <c r="H4455" s="158"/>
      <c r="I4455" s="158"/>
      <c r="J4455" s="158"/>
      <c r="K4455" s="158"/>
      <c r="L4455" s="158"/>
      <c r="M4455" s="158"/>
      <c r="N4455" s="158"/>
      <c r="O4455" s="158"/>
    </row>
    <row r="4456" spans="1:15" ht="12.75">
      <c r="A4456" s="349" t="s">
        <v>605</v>
      </c>
      <c r="B4456" s="350"/>
      <c r="C4456" s="350"/>
      <c r="D4456" s="350"/>
      <c r="E4456" s="350"/>
      <c r="F4456" s="350"/>
      <c r="G4456" s="350"/>
      <c r="H4456" s="350"/>
      <c r="I4456" s="350"/>
      <c r="J4456" s="350"/>
      <c r="K4456" s="350"/>
      <c r="L4456" s="350"/>
      <c r="M4456" s="350"/>
      <c r="N4456" s="350"/>
      <c r="O4456" s="351"/>
    </row>
    <row r="4457" spans="1:15" ht="12.75">
      <c r="A4457" s="333"/>
      <c r="B4457" s="329"/>
      <c r="C4457" s="329"/>
      <c r="D4457" s="329"/>
      <c r="E4457" s="329"/>
      <c r="F4457" s="329"/>
      <c r="G4457" s="329"/>
      <c r="H4457" s="329"/>
      <c r="I4457" s="329"/>
      <c r="J4457" s="329"/>
      <c r="K4457" s="329"/>
      <c r="L4457" s="329"/>
      <c r="M4457" s="329"/>
      <c r="N4457" s="329"/>
      <c r="O4457" s="329"/>
    </row>
    <row r="4458" spans="1:15" ht="12.75">
      <c r="A4458" s="328" t="s">
        <v>606</v>
      </c>
      <c r="B4458" s="280" t="s">
        <v>22</v>
      </c>
      <c r="C4458" s="329"/>
      <c r="D4458" s="329"/>
      <c r="E4458" s="308">
        <v>80</v>
      </c>
      <c r="F4458" s="329"/>
      <c r="G4458" s="329"/>
      <c r="H4458" s="329"/>
      <c r="I4458" s="329"/>
      <c r="J4458" s="329"/>
      <c r="K4458" s="308"/>
      <c r="L4458" s="329"/>
      <c r="M4458" s="329"/>
      <c r="N4458" s="308"/>
      <c r="O4458" s="308">
        <f>E4458+H4458+K4458+N4458</f>
        <v>80</v>
      </c>
    </row>
    <row r="4459" spans="1:15" ht="12.75">
      <c r="A4459" s="328" t="s">
        <v>607</v>
      </c>
      <c r="B4459" s="280" t="s">
        <v>22</v>
      </c>
      <c r="C4459" s="329"/>
      <c r="D4459" s="329"/>
      <c r="E4459" s="308">
        <v>390</v>
      </c>
      <c r="F4459" s="329"/>
      <c r="G4459" s="329"/>
      <c r="H4459" s="308"/>
      <c r="I4459" s="329"/>
      <c r="J4459" s="329"/>
      <c r="K4459" s="308"/>
      <c r="L4459" s="329"/>
      <c r="M4459" s="329"/>
      <c r="N4459" s="308"/>
      <c r="O4459" s="308">
        <f>E4459+H4459+K4459+N4459</f>
        <v>390</v>
      </c>
    </row>
    <row r="4460" spans="1:15" ht="12.75">
      <c r="A4460" s="104" t="s">
        <v>608</v>
      </c>
      <c r="B4460" s="280" t="s">
        <v>22</v>
      </c>
      <c r="C4460" s="104"/>
      <c r="D4460" s="104"/>
      <c r="E4460" s="292"/>
      <c r="F4460" s="292"/>
      <c r="G4460" s="292"/>
      <c r="H4460" s="292"/>
      <c r="I4460" s="292"/>
      <c r="J4460" s="292"/>
      <c r="K4460" s="292"/>
      <c r="L4460" s="292"/>
      <c r="M4460" s="292"/>
      <c r="N4460" s="292"/>
      <c r="O4460" s="308">
        <f>E4460+H4460+K4460+N4460</f>
        <v>0</v>
      </c>
    </row>
    <row r="4461" spans="1:15" ht="21">
      <c r="A4461" s="167" t="s">
        <v>28</v>
      </c>
      <c r="B4461" s="167" t="s">
        <v>1</v>
      </c>
      <c r="C4461" s="52"/>
      <c r="D4461" s="52"/>
      <c r="E4461" s="302">
        <f>SUM(E4458:E4460)</f>
        <v>470</v>
      </c>
      <c r="F4461" s="313"/>
      <c r="G4461" s="313"/>
      <c r="H4461" s="302">
        <f>SUM(H4458:H4460)</f>
        <v>0</v>
      </c>
      <c r="I4461" s="313"/>
      <c r="J4461" s="313"/>
      <c r="K4461" s="302">
        <f>SUM(K4458:K4460)</f>
        <v>0</v>
      </c>
      <c r="L4461" s="302"/>
      <c r="M4461" s="302"/>
      <c r="N4461" s="302">
        <f>SUM(N4458:N4460)</f>
        <v>0</v>
      </c>
      <c r="O4461" s="286">
        <f>SUM(O4458:O4460)</f>
        <v>470</v>
      </c>
    </row>
    <row r="4462" spans="1:15" ht="12.75">
      <c r="A4462" s="352" t="s">
        <v>609</v>
      </c>
      <c r="B4462" s="353"/>
      <c r="C4462" s="353"/>
      <c r="D4462" s="353"/>
      <c r="E4462" s="353"/>
      <c r="F4462" s="353"/>
      <c r="G4462" s="353"/>
      <c r="H4462" s="353"/>
      <c r="I4462" s="353"/>
      <c r="J4462" s="353"/>
      <c r="K4462" s="353"/>
      <c r="L4462" s="353"/>
      <c r="M4462" s="353"/>
      <c r="N4462" s="353"/>
      <c r="O4462" s="354"/>
    </row>
    <row r="4463" spans="1:15" ht="22.5">
      <c r="A4463" s="52" t="s">
        <v>30</v>
      </c>
      <c r="B4463" s="167" t="s">
        <v>22</v>
      </c>
      <c r="C4463" s="167"/>
      <c r="D4463" s="168"/>
      <c r="E4463" s="302">
        <v>2.256</v>
      </c>
      <c r="F4463" s="302"/>
      <c r="G4463" s="302"/>
      <c r="H4463" s="302">
        <v>2.257</v>
      </c>
      <c r="I4463" s="302"/>
      <c r="J4463" s="302"/>
      <c r="K4463" s="302">
        <v>2.256</v>
      </c>
      <c r="L4463" s="302"/>
      <c r="M4463" s="302"/>
      <c r="N4463" s="302">
        <v>2.257</v>
      </c>
      <c r="O4463" s="316">
        <f>E4463+H4463+K4463+N4463</f>
        <v>9.026</v>
      </c>
    </row>
    <row r="4464" spans="1:15" ht="45">
      <c r="A4464" s="52" t="s">
        <v>31</v>
      </c>
      <c r="B4464" s="167" t="s">
        <v>32</v>
      </c>
      <c r="C4464" s="167"/>
      <c r="D4464" s="167"/>
      <c r="E4464" s="302">
        <v>1.05</v>
      </c>
      <c r="F4464" s="313"/>
      <c r="G4464" s="313"/>
      <c r="H4464" s="302">
        <v>1.05</v>
      </c>
      <c r="I4464" s="313"/>
      <c r="J4464" s="313"/>
      <c r="K4464" s="315">
        <v>1.05</v>
      </c>
      <c r="L4464" s="330"/>
      <c r="M4464" s="330"/>
      <c r="N4464" s="315">
        <v>1.05</v>
      </c>
      <c r="O4464" s="316">
        <f aca="true" t="shared" si="598" ref="O4464:O4470">E4464+H4464+K4464+N4464</f>
        <v>4.2</v>
      </c>
    </row>
    <row r="4465" spans="1:15" ht="112.5">
      <c r="A4465" s="52" t="s">
        <v>610</v>
      </c>
      <c r="B4465" s="167" t="s">
        <v>22</v>
      </c>
      <c r="C4465" s="167"/>
      <c r="D4465" s="167"/>
      <c r="E4465" s="302">
        <v>2.625</v>
      </c>
      <c r="F4465" s="313"/>
      <c r="G4465" s="313"/>
      <c r="H4465" s="302">
        <v>2.625</v>
      </c>
      <c r="I4465" s="313"/>
      <c r="J4465" s="313"/>
      <c r="K4465" s="302">
        <v>2.625</v>
      </c>
      <c r="L4465" s="313"/>
      <c r="M4465" s="313"/>
      <c r="N4465" s="302">
        <v>2.625</v>
      </c>
      <c r="O4465" s="316">
        <f t="shared" si="598"/>
        <v>10.5</v>
      </c>
    </row>
    <row r="4466" spans="1:15" ht="22.5">
      <c r="A4466" s="52" t="s">
        <v>611</v>
      </c>
      <c r="B4466" s="167" t="s">
        <v>22</v>
      </c>
      <c r="C4466" s="167"/>
      <c r="D4466" s="167"/>
      <c r="E4466" s="302">
        <v>3.1</v>
      </c>
      <c r="F4466" s="313"/>
      <c r="G4466" s="313"/>
      <c r="H4466" s="313">
        <v>3.1</v>
      </c>
      <c r="I4466" s="313"/>
      <c r="J4466" s="313"/>
      <c r="K4466" s="302">
        <v>3.1</v>
      </c>
      <c r="L4466" s="313"/>
      <c r="M4466" s="313"/>
      <c r="N4466" s="313">
        <v>3.1</v>
      </c>
      <c r="O4466" s="316">
        <f t="shared" si="598"/>
        <v>12.4</v>
      </c>
    </row>
    <row r="4467" spans="1:15" ht="45">
      <c r="A4467" s="52" t="s">
        <v>38</v>
      </c>
      <c r="B4467" s="167" t="s">
        <v>22</v>
      </c>
      <c r="C4467" s="167"/>
      <c r="D4467" s="167"/>
      <c r="E4467" s="302">
        <v>6.314</v>
      </c>
      <c r="F4467" s="302"/>
      <c r="G4467" s="302"/>
      <c r="H4467" s="302">
        <v>6.315</v>
      </c>
      <c r="I4467" s="302"/>
      <c r="J4467" s="302"/>
      <c r="K4467" s="302">
        <v>6.314</v>
      </c>
      <c r="L4467" s="302"/>
      <c r="M4467" s="302"/>
      <c r="N4467" s="302">
        <v>6.315</v>
      </c>
      <c r="O4467" s="316">
        <f t="shared" si="598"/>
        <v>25.258000000000003</v>
      </c>
    </row>
    <row r="4468" spans="1:15" ht="22.5">
      <c r="A4468" s="52" t="s">
        <v>613</v>
      </c>
      <c r="B4468" s="167" t="s">
        <v>612</v>
      </c>
      <c r="C4468" s="167"/>
      <c r="D4468" s="167"/>
      <c r="E4468" s="302">
        <v>9.639</v>
      </c>
      <c r="F4468" s="302"/>
      <c r="G4468" s="302"/>
      <c r="H4468" s="302">
        <v>9.64</v>
      </c>
      <c r="I4468" s="302"/>
      <c r="J4468" s="302"/>
      <c r="K4468" s="302">
        <v>9.639</v>
      </c>
      <c r="L4468" s="302"/>
      <c r="M4468" s="302"/>
      <c r="N4468" s="302">
        <v>9.64</v>
      </c>
      <c r="O4468" s="316">
        <f t="shared" si="598"/>
        <v>38.558</v>
      </c>
    </row>
    <row r="4469" spans="1:15" ht="22.5">
      <c r="A4469" s="52" t="s">
        <v>36</v>
      </c>
      <c r="B4469" s="167" t="s">
        <v>22</v>
      </c>
      <c r="C4469" s="167"/>
      <c r="D4469" s="313"/>
      <c r="E4469" s="313">
        <v>1.553</v>
      </c>
      <c r="F4469" s="313"/>
      <c r="G4469" s="313"/>
      <c r="H4469" s="313">
        <v>1.553</v>
      </c>
      <c r="I4469" s="313"/>
      <c r="J4469" s="313"/>
      <c r="K4469" s="313">
        <v>1.553</v>
      </c>
      <c r="L4469" s="313"/>
      <c r="M4469" s="313"/>
      <c r="N4469" s="313">
        <v>1.553</v>
      </c>
      <c r="O4469" s="316">
        <f t="shared" si="598"/>
        <v>6.212</v>
      </c>
    </row>
    <row r="4470" spans="1:15" ht="45">
      <c r="A4470" s="52" t="s">
        <v>614</v>
      </c>
      <c r="B4470" s="167" t="s">
        <v>1</v>
      </c>
      <c r="C4470" s="167"/>
      <c r="D4470" s="167"/>
      <c r="E4470" s="302">
        <v>0.875</v>
      </c>
      <c r="F4470" s="302"/>
      <c r="G4470" s="302"/>
      <c r="H4470" s="302">
        <v>0.875</v>
      </c>
      <c r="I4470" s="302"/>
      <c r="J4470" s="302"/>
      <c r="K4470" s="302">
        <v>0.875</v>
      </c>
      <c r="L4470" s="302"/>
      <c r="M4470" s="302"/>
      <c r="N4470" s="302">
        <v>0.875</v>
      </c>
      <c r="O4470" s="316">
        <f t="shared" si="598"/>
        <v>3.5</v>
      </c>
    </row>
    <row r="4471" spans="1:15" ht="21.75">
      <c r="A4471" s="331" t="s">
        <v>616</v>
      </c>
      <c r="B4471" s="280" t="s">
        <v>1</v>
      </c>
      <c r="C4471" s="282"/>
      <c r="D4471" s="282"/>
      <c r="E4471" s="316">
        <f>SUM(E4463:E4470)</f>
        <v>27.412000000000003</v>
      </c>
      <c r="F4471" s="316"/>
      <c r="G4471" s="316"/>
      <c r="H4471" s="316">
        <f>SUM(H4463:H4470)</f>
        <v>27.415000000000003</v>
      </c>
      <c r="I4471" s="316"/>
      <c r="J4471" s="316"/>
      <c r="K4471" s="316">
        <f>SUM(K4463:K4470)</f>
        <v>27.412000000000003</v>
      </c>
      <c r="L4471" s="316"/>
      <c r="M4471" s="316"/>
      <c r="N4471" s="316">
        <f>SUM(N4463:N4470)</f>
        <v>27.415000000000003</v>
      </c>
      <c r="O4471" s="316">
        <f>SUM(O4463:O4470)</f>
        <v>109.65400000000001</v>
      </c>
    </row>
    <row r="4472" spans="1:15" ht="12.75">
      <c r="A4472" s="158"/>
      <c r="B4472" s="158"/>
      <c r="C4472" s="158"/>
      <c r="D4472" s="158"/>
      <c r="E4472" s="158"/>
      <c r="F4472" s="158"/>
      <c r="G4472" s="158"/>
      <c r="H4472" s="158"/>
      <c r="I4472" s="158"/>
      <c r="J4472" s="158"/>
      <c r="K4472" s="158"/>
      <c r="L4472" s="158"/>
      <c r="M4472" s="158"/>
      <c r="N4472" s="158"/>
      <c r="O4472" s="158"/>
    </row>
    <row r="4473" spans="1:15" ht="12.75">
      <c r="A4473" s="355" t="s">
        <v>617</v>
      </c>
      <c r="B4473" s="356"/>
      <c r="C4473" s="357"/>
      <c r="D4473" s="158"/>
      <c r="E4473" s="316">
        <f>E4454+E4461+E4471</f>
        <v>784.57802</v>
      </c>
      <c r="F4473" s="341"/>
      <c r="G4473" s="341"/>
      <c r="H4473" s="316">
        <f>H4454+H4461+H4471</f>
        <v>181.97997999999998</v>
      </c>
      <c r="I4473" s="341"/>
      <c r="J4473" s="341"/>
      <c r="K4473" s="316">
        <f>K4454+K4461+K4471</f>
        <v>212.36066</v>
      </c>
      <c r="L4473" s="341"/>
      <c r="M4473" s="341"/>
      <c r="N4473" s="316">
        <f>N4454+N4461+N4471</f>
        <v>249.29956</v>
      </c>
      <c r="O4473" s="316">
        <f>O4454+O4461+O4471</f>
        <v>1428.2182199999997</v>
      </c>
    </row>
    <row r="4474" spans="1:15" ht="12.75">
      <c r="A4474" s="346"/>
      <c r="B4474" s="334"/>
      <c r="C4474" s="334"/>
      <c r="D4474" s="334"/>
      <c r="E4474" s="343"/>
      <c r="F4474" s="345"/>
      <c r="G4474" s="345"/>
      <c r="H4474" s="343"/>
      <c r="I4474" s="345"/>
      <c r="J4474" s="345"/>
      <c r="K4474" s="343"/>
      <c r="L4474" s="345"/>
      <c r="M4474" s="345"/>
      <c r="N4474" s="343"/>
      <c r="O4474" s="343"/>
    </row>
    <row r="4475" spans="1:15" ht="12.75">
      <c r="A4475" s="346"/>
      <c r="B4475" s="334"/>
      <c r="C4475" s="334"/>
      <c r="D4475" s="334"/>
      <c r="E4475" s="343"/>
      <c r="F4475" s="345"/>
      <c r="G4475" s="345"/>
      <c r="H4475" s="343"/>
      <c r="I4475" s="345"/>
      <c r="J4475" s="345"/>
      <c r="K4475" s="343"/>
      <c r="L4475" s="345"/>
      <c r="M4475" s="345"/>
      <c r="N4475" s="343"/>
      <c r="O4475" s="343"/>
    </row>
    <row r="4476" spans="1:15" ht="12.75">
      <c r="A4476" s="346"/>
      <c r="B4476" s="334"/>
      <c r="C4476" s="334"/>
      <c r="D4476" s="334"/>
      <c r="E4476" s="343"/>
      <c r="F4476" s="345"/>
      <c r="G4476" s="345"/>
      <c r="H4476" s="343"/>
      <c r="I4476" s="345"/>
      <c r="J4476" s="345"/>
      <c r="K4476" s="343"/>
      <c r="L4476" s="345"/>
      <c r="M4476" s="345"/>
      <c r="N4476" s="343"/>
      <c r="O4476" s="343"/>
    </row>
    <row r="4477" spans="1:15" ht="12.75">
      <c r="A4477" s="346"/>
      <c r="B4477" s="334"/>
      <c r="C4477" s="334"/>
      <c r="D4477" s="334"/>
      <c r="E4477" s="343"/>
      <c r="F4477" s="345"/>
      <c r="G4477" s="345"/>
      <c r="H4477" s="343"/>
      <c r="I4477" s="345"/>
      <c r="J4477" s="345"/>
      <c r="K4477" s="343"/>
      <c r="L4477" s="345"/>
      <c r="M4477" s="345"/>
      <c r="N4477" s="343"/>
      <c r="O4477" s="343"/>
    </row>
    <row r="4478" spans="1:15" ht="12.75">
      <c r="A4478" s="346"/>
      <c r="B4478" s="334"/>
      <c r="C4478" s="334"/>
      <c r="D4478" s="334"/>
      <c r="E4478" s="343"/>
      <c r="F4478" s="345"/>
      <c r="G4478" s="345"/>
      <c r="H4478" s="343"/>
      <c r="I4478" s="345"/>
      <c r="J4478" s="345"/>
      <c r="K4478" s="343"/>
      <c r="L4478" s="345"/>
      <c r="M4478" s="345"/>
      <c r="N4478" s="343"/>
      <c r="O4478" s="343"/>
    </row>
    <row r="4479" spans="1:15" ht="12.75">
      <c r="A4479" s="346"/>
      <c r="B4479" s="334"/>
      <c r="C4479" s="334"/>
      <c r="D4479" s="334"/>
      <c r="E4479" s="343"/>
      <c r="F4479" s="345"/>
      <c r="G4479" s="345"/>
      <c r="H4479" s="343"/>
      <c r="I4479" s="345"/>
      <c r="J4479" s="345"/>
      <c r="K4479" s="343"/>
      <c r="L4479" s="345"/>
      <c r="M4479" s="345"/>
      <c r="N4479" s="343"/>
      <c r="O4479" s="343"/>
    </row>
    <row r="4480" spans="1:15" ht="12.75">
      <c r="A4480" s="346"/>
      <c r="B4480" s="334"/>
      <c r="C4480" s="334"/>
      <c r="D4480" s="334"/>
      <c r="E4480" s="343"/>
      <c r="F4480" s="345"/>
      <c r="G4480" s="345"/>
      <c r="H4480" s="343"/>
      <c r="I4480" s="345"/>
      <c r="J4480" s="345"/>
      <c r="K4480" s="343"/>
      <c r="L4480" s="345"/>
      <c r="M4480" s="345"/>
      <c r="N4480" s="343"/>
      <c r="O4480" s="343"/>
    </row>
    <row r="4481" spans="1:15" ht="12.75">
      <c r="A4481" s="346"/>
      <c r="B4481" s="334"/>
      <c r="C4481" s="334"/>
      <c r="D4481" s="334"/>
      <c r="E4481" s="343"/>
      <c r="F4481" s="345"/>
      <c r="G4481" s="345"/>
      <c r="H4481" s="343"/>
      <c r="I4481" s="345"/>
      <c r="J4481" s="345"/>
      <c r="K4481" s="343"/>
      <c r="L4481" s="345"/>
      <c r="M4481" s="345"/>
      <c r="N4481" s="343"/>
      <c r="O4481" s="343"/>
    </row>
    <row r="4482" spans="1:15" ht="12.75">
      <c r="A4482" s="346"/>
      <c r="B4482" s="334"/>
      <c r="C4482" s="334"/>
      <c r="D4482" s="334"/>
      <c r="E4482" s="343"/>
      <c r="F4482" s="345"/>
      <c r="G4482" s="345"/>
      <c r="H4482" s="343"/>
      <c r="I4482" s="345"/>
      <c r="J4482" s="345"/>
      <c r="K4482" s="343"/>
      <c r="L4482" s="345"/>
      <c r="M4482" s="345"/>
      <c r="N4482" s="343"/>
      <c r="O4482" s="343"/>
    </row>
    <row r="4483" spans="1:15" ht="12.75">
      <c r="A4483" s="346"/>
      <c r="B4483" s="334"/>
      <c r="C4483" s="334"/>
      <c r="D4483" s="334"/>
      <c r="E4483" s="343"/>
      <c r="F4483" s="345"/>
      <c r="G4483" s="345"/>
      <c r="H4483" s="343"/>
      <c r="I4483" s="345"/>
      <c r="J4483" s="345"/>
      <c r="K4483" s="343"/>
      <c r="L4483" s="345"/>
      <c r="M4483" s="345"/>
      <c r="N4483" s="343"/>
      <c r="O4483" s="343"/>
    </row>
    <row r="4484" spans="1:15" ht="12.75">
      <c r="A4484" s="346"/>
      <c r="B4484" s="334"/>
      <c r="C4484" s="334"/>
      <c r="D4484" s="334"/>
      <c r="E4484" s="343"/>
      <c r="F4484" s="345"/>
      <c r="G4484" s="345"/>
      <c r="H4484" s="343"/>
      <c r="I4484" s="345"/>
      <c r="J4484" s="345"/>
      <c r="K4484" s="343"/>
      <c r="L4484" s="345"/>
      <c r="M4484" s="345"/>
      <c r="N4484" s="343"/>
      <c r="O4484" s="343"/>
    </row>
    <row r="4485" spans="1:15" ht="12.75">
      <c r="A4485" s="346"/>
      <c r="B4485" s="334"/>
      <c r="C4485" s="334"/>
      <c r="D4485" s="334"/>
      <c r="E4485" s="343"/>
      <c r="F4485" s="345"/>
      <c r="G4485" s="345"/>
      <c r="H4485" s="343"/>
      <c r="I4485" s="345"/>
      <c r="J4485" s="345"/>
      <c r="K4485" s="343"/>
      <c r="L4485" s="345"/>
      <c r="M4485" s="345"/>
      <c r="N4485" s="343"/>
      <c r="O4485" s="343"/>
    </row>
    <row r="4486" spans="1:15" ht="12.75">
      <c r="A4486" s="346"/>
      <c r="B4486" s="334"/>
      <c r="C4486" s="334"/>
      <c r="D4486" s="334"/>
      <c r="E4486" s="343"/>
      <c r="F4486" s="345"/>
      <c r="G4486" s="345"/>
      <c r="H4486" s="343"/>
      <c r="I4486" s="345"/>
      <c r="J4486" s="345"/>
      <c r="K4486" s="343"/>
      <c r="L4486" s="345"/>
      <c r="M4486" s="345"/>
      <c r="N4486" s="343"/>
      <c r="O4486" s="343"/>
    </row>
    <row r="4487" spans="1:15" ht="12.75">
      <c r="A4487" s="346"/>
      <c r="B4487" s="334"/>
      <c r="C4487" s="334"/>
      <c r="D4487" s="334"/>
      <c r="E4487" s="343"/>
      <c r="F4487" s="345"/>
      <c r="G4487" s="345"/>
      <c r="H4487" s="343"/>
      <c r="I4487" s="345"/>
      <c r="J4487" s="345"/>
      <c r="K4487" s="343"/>
      <c r="L4487" s="345"/>
      <c r="M4487" s="345"/>
      <c r="N4487" s="343"/>
      <c r="O4487" s="343"/>
    </row>
    <row r="4488" spans="1:15" ht="12.75">
      <c r="A4488" s="346"/>
      <c r="B4488" s="334"/>
      <c r="C4488" s="334"/>
      <c r="D4488" s="334"/>
      <c r="E4488" s="343"/>
      <c r="F4488" s="345"/>
      <c r="G4488" s="345"/>
      <c r="H4488" s="343"/>
      <c r="I4488" s="345"/>
      <c r="J4488" s="345"/>
      <c r="K4488" s="343"/>
      <c r="L4488" s="345"/>
      <c r="M4488" s="345"/>
      <c r="N4488" s="343"/>
      <c r="O4488" s="343"/>
    </row>
    <row r="4489" spans="1:15" ht="12.75">
      <c r="A4489" s="346"/>
      <c r="B4489" s="334"/>
      <c r="C4489" s="334"/>
      <c r="D4489" s="334"/>
      <c r="E4489" s="343"/>
      <c r="F4489" s="345"/>
      <c r="G4489" s="345"/>
      <c r="H4489" s="343"/>
      <c r="I4489" s="345"/>
      <c r="J4489" s="345"/>
      <c r="K4489" s="343"/>
      <c r="L4489" s="345"/>
      <c r="M4489" s="345"/>
      <c r="N4489" s="343"/>
      <c r="O4489" s="343"/>
    </row>
    <row r="4490" spans="1:15" ht="12.75">
      <c r="A4490" s="346"/>
      <c r="B4490" s="334"/>
      <c r="C4490" s="334"/>
      <c r="D4490" s="334"/>
      <c r="E4490" s="343"/>
      <c r="F4490" s="345"/>
      <c r="G4490" s="345"/>
      <c r="H4490" s="343"/>
      <c r="I4490" s="345"/>
      <c r="J4490" s="345"/>
      <c r="K4490" s="343"/>
      <c r="L4490" s="345"/>
      <c r="M4490" s="345"/>
      <c r="N4490" s="343"/>
      <c r="O4490" s="343"/>
    </row>
    <row r="4491" spans="1:15" ht="12.75">
      <c r="A4491" s="346"/>
      <c r="B4491" s="334"/>
      <c r="C4491" s="334"/>
      <c r="D4491" s="334"/>
      <c r="E4491" s="343"/>
      <c r="F4491" s="345"/>
      <c r="G4491" s="345"/>
      <c r="H4491" s="343"/>
      <c r="I4491" s="345"/>
      <c r="J4491" s="345"/>
      <c r="K4491" s="343"/>
      <c r="L4491" s="345"/>
      <c r="M4491" s="345"/>
      <c r="N4491" s="343"/>
      <c r="O4491" s="343"/>
    </row>
    <row r="4492" spans="1:15" ht="12.75">
      <c r="A4492" s="346"/>
      <c r="B4492" s="334"/>
      <c r="C4492" s="334"/>
      <c r="D4492" s="334"/>
      <c r="E4492" s="343"/>
      <c r="F4492" s="345"/>
      <c r="G4492" s="345"/>
      <c r="H4492" s="343"/>
      <c r="I4492" s="345"/>
      <c r="J4492" s="345"/>
      <c r="K4492" s="343"/>
      <c r="L4492" s="345"/>
      <c r="M4492" s="345"/>
      <c r="N4492" s="343"/>
      <c r="O4492" s="343"/>
    </row>
    <row r="4493" spans="1:15" ht="12.75">
      <c r="A4493" s="346"/>
      <c r="B4493" s="334"/>
      <c r="C4493" s="334"/>
      <c r="D4493" s="334"/>
      <c r="E4493" s="343"/>
      <c r="F4493" s="345"/>
      <c r="G4493" s="345"/>
      <c r="H4493" s="343"/>
      <c r="I4493" s="345"/>
      <c r="J4493" s="345"/>
      <c r="K4493" s="343"/>
      <c r="L4493" s="345"/>
      <c r="M4493" s="345"/>
      <c r="N4493" s="343"/>
      <c r="O4493" s="343"/>
    </row>
    <row r="4494" spans="1:15" ht="12.75">
      <c r="A4494" s="346"/>
      <c r="B4494" s="334"/>
      <c r="C4494" s="334"/>
      <c r="D4494" s="334"/>
      <c r="E4494" s="343"/>
      <c r="F4494" s="345"/>
      <c r="G4494" s="345"/>
      <c r="H4494" s="343"/>
      <c r="I4494" s="345"/>
      <c r="J4494" s="345"/>
      <c r="K4494" s="343"/>
      <c r="L4494" s="345"/>
      <c r="M4494" s="345"/>
      <c r="N4494" s="343"/>
      <c r="O4494" s="343"/>
    </row>
    <row r="4495" spans="1:15" ht="12.75">
      <c r="A4495" s="346"/>
      <c r="B4495" s="334"/>
      <c r="C4495" s="334"/>
      <c r="D4495" s="334"/>
      <c r="E4495" s="343"/>
      <c r="F4495" s="345"/>
      <c r="G4495" s="345"/>
      <c r="H4495" s="343"/>
      <c r="I4495" s="345"/>
      <c r="J4495" s="345"/>
      <c r="K4495" s="343"/>
      <c r="L4495" s="345"/>
      <c r="M4495" s="345"/>
      <c r="N4495" s="343"/>
      <c r="O4495" s="343"/>
    </row>
    <row r="4496" spans="1:15" ht="12.75">
      <c r="A4496" s="346"/>
      <c r="B4496" s="334"/>
      <c r="C4496" s="334"/>
      <c r="D4496" s="334"/>
      <c r="E4496" s="343"/>
      <c r="F4496" s="345"/>
      <c r="G4496" s="345"/>
      <c r="H4496" s="343"/>
      <c r="I4496" s="345"/>
      <c r="J4496" s="345"/>
      <c r="K4496" s="343"/>
      <c r="L4496" s="345"/>
      <c r="M4496" s="345"/>
      <c r="N4496" s="343"/>
      <c r="O4496" s="343"/>
    </row>
    <row r="4497" spans="1:15" ht="12.75">
      <c r="A4497" s="346"/>
      <c r="B4497" s="334"/>
      <c r="C4497" s="334"/>
      <c r="D4497" s="334"/>
      <c r="E4497" s="343"/>
      <c r="F4497" s="345"/>
      <c r="G4497" s="345"/>
      <c r="H4497" s="343"/>
      <c r="I4497" s="345"/>
      <c r="J4497" s="345"/>
      <c r="K4497" s="343"/>
      <c r="L4497" s="345"/>
      <c r="M4497" s="345"/>
      <c r="N4497" s="343"/>
      <c r="O4497" s="343"/>
    </row>
    <row r="4498" spans="1:15" ht="12.75">
      <c r="A4498" s="346"/>
      <c r="B4498" s="334"/>
      <c r="C4498" s="334"/>
      <c r="D4498" s="334"/>
      <c r="E4498" s="343"/>
      <c r="F4498" s="345"/>
      <c r="G4498" s="345"/>
      <c r="H4498" s="343"/>
      <c r="I4498" s="345"/>
      <c r="J4498" s="345"/>
      <c r="K4498" s="343"/>
      <c r="L4498" s="345"/>
      <c r="M4498" s="345"/>
      <c r="N4498" s="343"/>
      <c r="O4498" s="343"/>
    </row>
    <row r="4499" spans="1:15" ht="12.75">
      <c r="A4499" s="370" t="s">
        <v>728</v>
      </c>
      <c r="B4499" s="370"/>
      <c r="C4499" s="370"/>
      <c r="D4499" s="370"/>
      <c r="E4499" s="370"/>
      <c r="F4499" s="370"/>
      <c r="G4499" s="370"/>
      <c r="H4499" s="370"/>
      <c r="I4499" s="370"/>
      <c r="J4499" s="370"/>
      <c r="K4499" s="370"/>
      <c r="L4499" s="370"/>
      <c r="M4499" s="370"/>
      <c r="N4499" s="370"/>
      <c r="O4499" s="370"/>
    </row>
    <row r="4500" spans="1:15" ht="12.75">
      <c r="A4500" s="348"/>
      <c r="B4500" s="348"/>
      <c r="C4500" s="348"/>
      <c r="D4500" s="348"/>
      <c r="E4500" s="348"/>
      <c r="F4500" s="348"/>
      <c r="G4500" s="348"/>
      <c r="H4500" s="348"/>
      <c r="I4500" s="348"/>
      <c r="J4500" s="348"/>
      <c r="K4500" s="348"/>
      <c r="L4500" s="348"/>
      <c r="M4500" s="348"/>
      <c r="N4500" s="348"/>
      <c r="O4500" s="348"/>
    </row>
    <row r="4501" spans="1:15" ht="52.5">
      <c r="A4501" s="276" t="s">
        <v>43</v>
      </c>
      <c r="B4501" s="276" t="s">
        <v>44</v>
      </c>
      <c r="C4501" s="367" t="s">
        <v>45</v>
      </c>
      <c r="D4501" s="368"/>
      <c r="E4501" s="368"/>
      <c r="F4501" s="368"/>
      <c r="G4501" s="368"/>
      <c r="H4501" s="368"/>
      <c r="I4501" s="368"/>
      <c r="J4501" s="368"/>
      <c r="K4501" s="368"/>
      <c r="L4501" s="368"/>
      <c r="M4501" s="368"/>
      <c r="N4501" s="369"/>
      <c r="O4501" s="130" t="s">
        <v>46</v>
      </c>
    </row>
    <row r="4502" spans="1:15" ht="12.75">
      <c r="A4502" s="277"/>
      <c r="B4502" s="277"/>
      <c r="C4502" s="367" t="s">
        <v>47</v>
      </c>
      <c r="D4502" s="368"/>
      <c r="E4502" s="368"/>
      <c r="F4502" s="367" t="s">
        <v>48</v>
      </c>
      <c r="G4502" s="368"/>
      <c r="H4502" s="368"/>
      <c r="I4502" s="367" t="s">
        <v>49</v>
      </c>
      <c r="J4502" s="368"/>
      <c r="K4502" s="368"/>
      <c r="L4502" s="367" t="s">
        <v>50</v>
      </c>
      <c r="M4502" s="368"/>
      <c r="N4502" s="369"/>
      <c r="O4502" s="130"/>
    </row>
    <row r="4503" spans="1:15" ht="21">
      <c r="A4503" s="278"/>
      <c r="B4503" s="278"/>
      <c r="C4503" s="277" t="s">
        <v>51</v>
      </c>
      <c r="D4503" s="277" t="s">
        <v>52</v>
      </c>
      <c r="E4503" s="277" t="s">
        <v>53</v>
      </c>
      <c r="F4503" s="277" t="s">
        <v>51</v>
      </c>
      <c r="G4503" s="277" t="s">
        <v>54</v>
      </c>
      <c r="H4503" s="277" t="s">
        <v>53</v>
      </c>
      <c r="I4503" s="277" t="s">
        <v>51</v>
      </c>
      <c r="J4503" s="277" t="s">
        <v>54</v>
      </c>
      <c r="K4503" s="277" t="s">
        <v>53</v>
      </c>
      <c r="L4503" s="130" t="s">
        <v>51</v>
      </c>
      <c r="M4503" s="130" t="s">
        <v>54</v>
      </c>
      <c r="N4503" s="130" t="s">
        <v>53</v>
      </c>
      <c r="O4503" s="132"/>
    </row>
    <row r="4504" spans="1:15" ht="12.75">
      <c r="A4504" s="359" t="s">
        <v>55</v>
      </c>
      <c r="B4504" s="360"/>
      <c r="C4504" s="360"/>
      <c r="D4504" s="360"/>
      <c r="E4504" s="360"/>
      <c r="F4504" s="360"/>
      <c r="G4504" s="360"/>
      <c r="H4504" s="360"/>
      <c r="I4504" s="360"/>
      <c r="J4504" s="360"/>
      <c r="K4504" s="360"/>
      <c r="L4504" s="360"/>
      <c r="M4504" s="360"/>
      <c r="N4504" s="360"/>
      <c r="O4504" s="361"/>
    </row>
    <row r="4505" spans="1:15" ht="12.75">
      <c r="A4505" s="296"/>
      <c r="B4505" s="167"/>
      <c r="C4505" s="52"/>
      <c r="D4505" s="52"/>
      <c r="E4505" s="281"/>
      <c r="F4505" s="52"/>
      <c r="G4505" s="52"/>
      <c r="H4505" s="281"/>
      <c r="I4505" s="52"/>
      <c r="J4505" s="52"/>
      <c r="K4505" s="281"/>
      <c r="L4505" s="155"/>
      <c r="M4505" s="155"/>
      <c r="N4505" s="300"/>
      <c r="O4505" s="301"/>
    </row>
    <row r="4506" spans="1:15" ht="21">
      <c r="A4506" s="167" t="s">
        <v>60</v>
      </c>
      <c r="B4506" s="167"/>
      <c r="C4506" s="52"/>
      <c r="D4506" s="52"/>
      <c r="E4506" s="302">
        <v>1</v>
      </c>
      <c r="F4506" s="303"/>
      <c r="G4506" s="303"/>
      <c r="H4506" s="302">
        <v>1</v>
      </c>
      <c r="I4506" s="303"/>
      <c r="J4506" s="303"/>
      <c r="K4506" s="302">
        <v>1</v>
      </c>
      <c r="L4506" s="304"/>
      <c r="M4506" s="304"/>
      <c r="N4506" s="304">
        <v>1</v>
      </c>
      <c r="O4506" s="305">
        <f>SUM(E4506,H4506,K4506,N4506)</f>
        <v>4</v>
      </c>
    </row>
    <row r="4507" spans="1:15" ht="12.75">
      <c r="A4507" s="362" t="s">
        <v>61</v>
      </c>
      <c r="B4507" s="363"/>
      <c r="C4507" s="363"/>
      <c r="D4507" s="364"/>
      <c r="E4507" s="158"/>
      <c r="F4507" s="158"/>
      <c r="G4507" s="158"/>
      <c r="H4507" s="158"/>
      <c r="I4507" s="158"/>
      <c r="J4507" s="158"/>
      <c r="K4507" s="158"/>
      <c r="L4507" s="158"/>
      <c r="M4507" s="158"/>
      <c r="N4507" s="158"/>
      <c r="O4507" s="158"/>
    </row>
    <row r="4508" spans="1:15" ht="22.5">
      <c r="A4508" s="52" t="s">
        <v>62</v>
      </c>
      <c r="B4508" s="167" t="s">
        <v>63</v>
      </c>
      <c r="C4508" s="297">
        <v>11.28</v>
      </c>
      <c r="D4508" s="297">
        <v>4.38</v>
      </c>
      <c r="E4508" s="302">
        <f>C4508*D4508</f>
        <v>49.4064</v>
      </c>
      <c r="F4508" s="297">
        <v>7.53</v>
      </c>
      <c r="G4508" s="297">
        <v>4.38</v>
      </c>
      <c r="H4508" s="302">
        <f>F4508*G4508</f>
        <v>32.9814</v>
      </c>
      <c r="I4508" s="297">
        <v>4.45</v>
      </c>
      <c r="J4508" s="297">
        <v>4.39</v>
      </c>
      <c r="K4508" s="302">
        <f>I4508*J4508</f>
        <v>19.5355</v>
      </c>
      <c r="L4508" s="307">
        <v>14.36</v>
      </c>
      <c r="M4508" s="303">
        <v>4.38</v>
      </c>
      <c r="N4508" s="302">
        <f>L4508*M4508</f>
        <v>62.8968</v>
      </c>
      <c r="O4508" s="308">
        <f>E4508+H4508+K4508+N4508</f>
        <v>164.8201</v>
      </c>
    </row>
    <row r="4509" spans="1:15" ht="22.5">
      <c r="A4509" s="52" t="s">
        <v>64</v>
      </c>
      <c r="B4509" s="167" t="s">
        <v>65</v>
      </c>
      <c r="C4509" s="297">
        <v>314.39</v>
      </c>
      <c r="D4509" s="297">
        <v>2.222</v>
      </c>
      <c r="E4509" s="302">
        <f>C4509*D4509</f>
        <v>698.57458</v>
      </c>
      <c r="F4509" s="297">
        <v>51.55</v>
      </c>
      <c r="G4509" s="297">
        <v>2.222</v>
      </c>
      <c r="H4509" s="302">
        <f>F4509*G4509</f>
        <v>114.54409999999999</v>
      </c>
      <c r="I4509" s="297"/>
      <c r="J4509" s="297"/>
      <c r="K4509" s="302">
        <f>I4509*J4509</f>
        <v>0</v>
      </c>
      <c r="L4509" s="307">
        <v>249.15</v>
      </c>
      <c r="M4509" s="303">
        <v>2.222</v>
      </c>
      <c r="N4509" s="302">
        <f>L4509*M4509</f>
        <v>553.6113</v>
      </c>
      <c r="O4509" s="308">
        <f>E4509+H4509+K4509+N4509</f>
        <v>1366.72998</v>
      </c>
    </row>
    <row r="4510" spans="1:15" ht="45">
      <c r="A4510" s="52" t="s">
        <v>66</v>
      </c>
      <c r="B4510" s="167" t="s">
        <v>65</v>
      </c>
      <c r="C4510" s="297">
        <v>49.83</v>
      </c>
      <c r="D4510" s="297">
        <v>2.221</v>
      </c>
      <c r="E4510" s="302">
        <f>C4510*D4510</f>
        <v>110.67243</v>
      </c>
      <c r="F4510" s="297">
        <v>16.61</v>
      </c>
      <c r="G4510" s="297">
        <v>2.223</v>
      </c>
      <c r="H4510" s="302">
        <f>F4510*G4510</f>
        <v>36.924029999999995</v>
      </c>
      <c r="I4510" s="297"/>
      <c r="J4510" s="297"/>
      <c r="K4510" s="302">
        <f>I4510*J4510</f>
        <v>0</v>
      </c>
      <c r="L4510" s="307">
        <v>51.49</v>
      </c>
      <c r="M4510" s="303">
        <v>2.223</v>
      </c>
      <c r="N4510" s="302">
        <f>L4510*M4510</f>
        <v>114.46227</v>
      </c>
      <c r="O4510" s="308">
        <f>E4510+H4510+K4510+N4510</f>
        <v>262.05873</v>
      </c>
    </row>
    <row r="4511" spans="1:15" ht="22.5">
      <c r="A4511" s="52" t="s">
        <v>67</v>
      </c>
      <c r="B4511" s="167" t="s">
        <v>32</v>
      </c>
      <c r="C4511" s="297">
        <v>456.32</v>
      </c>
      <c r="D4511" s="297">
        <v>0.03</v>
      </c>
      <c r="E4511" s="302">
        <f>C4511*D4511</f>
        <v>13.689599999999999</v>
      </c>
      <c r="F4511" s="297">
        <v>456.32</v>
      </c>
      <c r="G4511" s="297">
        <v>0.03</v>
      </c>
      <c r="H4511" s="302">
        <f>F4511*G4511</f>
        <v>13.689599999999999</v>
      </c>
      <c r="I4511" s="297">
        <v>456.32</v>
      </c>
      <c r="J4511" s="297">
        <v>0.03</v>
      </c>
      <c r="K4511" s="302">
        <f>I4511*J4511</f>
        <v>13.689599999999999</v>
      </c>
      <c r="L4511" s="297">
        <v>456.32</v>
      </c>
      <c r="M4511" s="297">
        <v>0.029</v>
      </c>
      <c r="N4511" s="302">
        <f>L4511*M4511</f>
        <v>13.23328</v>
      </c>
      <c r="O4511" s="308">
        <f>E4511+H4511+K4511+N4511</f>
        <v>54.30208</v>
      </c>
    </row>
    <row r="4512" spans="1:15" ht="22.5">
      <c r="A4512" s="52" t="s">
        <v>68</v>
      </c>
      <c r="B4512" s="167" t="s">
        <v>32</v>
      </c>
      <c r="C4512" s="297">
        <v>416.21</v>
      </c>
      <c r="D4512" s="297">
        <v>0.0172</v>
      </c>
      <c r="E4512" s="302">
        <f>C4512*D4512</f>
        <v>7.158811999999999</v>
      </c>
      <c r="F4512" s="297">
        <v>416.21</v>
      </c>
      <c r="G4512" s="297">
        <v>0.0175</v>
      </c>
      <c r="H4512" s="302">
        <f>F4512*G4512</f>
        <v>7.283675000000001</v>
      </c>
      <c r="I4512" s="297">
        <v>416.21</v>
      </c>
      <c r="J4512" s="297">
        <v>0.0172</v>
      </c>
      <c r="K4512" s="302">
        <f>I4512*J4512</f>
        <v>7.158811999999999</v>
      </c>
      <c r="L4512" s="303">
        <v>416.21</v>
      </c>
      <c r="M4512" s="303">
        <v>0.017</v>
      </c>
      <c r="N4512" s="302">
        <f>L4512*M4512</f>
        <v>7.07557</v>
      </c>
      <c r="O4512" s="308">
        <f>E4512+H4512+K4512+N4512</f>
        <v>28.676868999999996</v>
      </c>
    </row>
    <row r="4513" spans="1:15" ht="52.5">
      <c r="A4513" s="291" t="s">
        <v>69</v>
      </c>
      <c r="B4513" s="309" t="s">
        <v>1</v>
      </c>
      <c r="C4513" s="157"/>
      <c r="D4513" s="157"/>
      <c r="E4513" s="286">
        <f>E4508+E4509+E4510+E4511+E4512</f>
        <v>879.501822</v>
      </c>
      <c r="F4513" s="286"/>
      <c r="G4513" s="286"/>
      <c r="H4513" s="286">
        <f>H4508+H4509+H4510+H4511+H4512</f>
        <v>205.42280499999995</v>
      </c>
      <c r="I4513" s="286"/>
      <c r="J4513" s="286"/>
      <c r="K4513" s="286">
        <f>K4508+K4509+K4510+K4511+K4512</f>
        <v>40.383911999999995</v>
      </c>
      <c r="L4513" s="286"/>
      <c r="M4513" s="286"/>
      <c r="N4513" s="286">
        <f>N4508+N4509+N4510+N4511+N4512</f>
        <v>751.27922</v>
      </c>
      <c r="O4513" s="286">
        <f>O4508+O4509+O4510+O4511+O4512</f>
        <v>1876.5877589999998</v>
      </c>
    </row>
    <row r="4514" spans="1:15" ht="12.75">
      <c r="A4514" s="352" t="s">
        <v>554</v>
      </c>
      <c r="B4514" s="365"/>
      <c r="C4514" s="365"/>
      <c r="D4514" s="365"/>
      <c r="E4514" s="365"/>
      <c r="F4514" s="365"/>
      <c r="G4514" s="365"/>
      <c r="H4514" s="365"/>
      <c r="I4514" s="365"/>
      <c r="J4514" s="365"/>
      <c r="K4514" s="365"/>
      <c r="L4514" s="365"/>
      <c r="M4514" s="365"/>
      <c r="N4514" s="365"/>
      <c r="O4514" s="366"/>
    </row>
    <row r="4515" spans="1:15" ht="21">
      <c r="A4515" s="1" t="s">
        <v>555</v>
      </c>
      <c r="B4515" s="1"/>
      <c r="C4515" s="1"/>
      <c r="D4515" s="1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</row>
    <row r="4516" spans="1:15" ht="21">
      <c r="A4516" s="167" t="s">
        <v>556</v>
      </c>
      <c r="B4516" s="167" t="s">
        <v>141</v>
      </c>
      <c r="C4516" s="297">
        <v>5.2</v>
      </c>
      <c r="D4516" s="297"/>
      <c r="E4516" s="302">
        <v>100.36</v>
      </c>
      <c r="F4516" s="297">
        <v>5</v>
      </c>
      <c r="G4516" s="297"/>
      <c r="H4516" s="302">
        <v>96.5</v>
      </c>
      <c r="I4516" s="297">
        <v>3</v>
      </c>
      <c r="J4516" s="297"/>
      <c r="K4516" s="302">
        <v>57.9</v>
      </c>
      <c r="L4516" s="307">
        <v>5.5</v>
      </c>
      <c r="M4516" s="303"/>
      <c r="N4516" s="302">
        <v>106.15</v>
      </c>
      <c r="O4516" s="308">
        <f>E4516+H4516+K4516+N4516</f>
        <v>360.91</v>
      </c>
    </row>
    <row r="4517" spans="1:15" ht="31.5">
      <c r="A4517" s="167" t="s">
        <v>75</v>
      </c>
      <c r="B4517" s="167" t="s">
        <v>169</v>
      </c>
      <c r="C4517" s="297">
        <v>15</v>
      </c>
      <c r="D4517" s="297"/>
      <c r="E4517" s="302">
        <v>0.75</v>
      </c>
      <c r="F4517" s="297">
        <v>15</v>
      </c>
      <c r="G4517" s="297"/>
      <c r="H4517" s="302">
        <v>0.75</v>
      </c>
      <c r="I4517" s="297">
        <v>20</v>
      </c>
      <c r="J4517" s="297"/>
      <c r="K4517" s="302">
        <v>1</v>
      </c>
      <c r="L4517" s="307">
        <v>20</v>
      </c>
      <c r="M4517" s="303"/>
      <c r="N4517" s="302">
        <v>1</v>
      </c>
      <c r="O4517" s="308">
        <f>E4517+H4517+K4517+N4517</f>
        <v>3.5</v>
      </c>
    </row>
    <row r="4518" spans="1:15" ht="12.75">
      <c r="A4518" s="167"/>
      <c r="B4518" s="167"/>
      <c r="C4518" s="297"/>
      <c r="D4518" s="297"/>
      <c r="E4518" s="302"/>
      <c r="F4518" s="297"/>
      <c r="G4518" s="297"/>
      <c r="H4518" s="302"/>
      <c r="I4518" s="297"/>
      <c r="J4518" s="297"/>
      <c r="K4518" s="302"/>
      <c r="L4518" s="307"/>
      <c r="M4518" s="307"/>
      <c r="N4518" s="302"/>
      <c r="O4518" s="308">
        <f>E4518+H4518+K4518+N4518</f>
        <v>0</v>
      </c>
    </row>
    <row r="4519" spans="1:15" ht="31.5">
      <c r="A4519" s="167" t="s">
        <v>559</v>
      </c>
      <c r="B4519" s="167"/>
      <c r="C4519" s="297"/>
      <c r="D4519" s="297"/>
      <c r="E4519" s="302">
        <f>SUM(E4516:E4518)</f>
        <v>101.11</v>
      </c>
      <c r="F4519" s="297"/>
      <c r="G4519" s="297"/>
      <c r="H4519" s="302">
        <f>SUM(H4516:H4518)</f>
        <v>97.25</v>
      </c>
      <c r="I4519" s="297"/>
      <c r="J4519" s="297"/>
      <c r="K4519" s="302">
        <f>SUM(K4516:K4518)</f>
        <v>58.9</v>
      </c>
      <c r="L4519" s="307"/>
      <c r="M4519" s="307"/>
      <c r="N4519" s="302">
        <f>SUM(N4516:N4518)</f>
        <v>107.15</v>
      </c>
      <c r="O4519" s="308">
        <f>SUM(O4516:O4518)</f>
        <v>364.41</v>
      </c>
    </row>
    <row r="4520" spans="1:15" ht="12.75">
      <c r="A4520" s="167"/>
      <c r="B4520" s="167"/>
      <c r="C4520" s="167"/>
      <c r="D4520" s="167"/>
      <c r="E4520" s="310"/>
      <c r="F4520" s="167"/>
      <c r="G4520" s="167"/>
      <c r="H4520" s="167"/>
      <c r="I4520" s="167"/>
      <c r="J4520" s="167"/>
      <c r="K4520" s="310"/>
      <c r="L4520" s="310"/>
      <c r="M4520" s="310"/>
      <c r="N4520" s="310"/>
      <c r="O4520" s="311"/>
    </row>
    <row r="4521" spans="1:15" ht="12.75">
      <c r="A4521" s="167" t="s">
        <v>560</v>
      </c>
      <c r="B4521" s="167" t="s">
        <v>561</v>
      </c>
      <c r="C4521" s="52"/>
      <c r="D4521" s="52"/>
      <c r="E4521" s="302">
        <v>119</v>
      </c>
      <c r="F4521" s="160"/>
      <c r="G4521" s="160"/>
      <c r="H4521" s="168">
        <v>125</v>
      </c>
      <c r="I4521" s="160"/>
      <c r="J4521" s="160"/>
      <c r="K4521" s="168"/>
      <c r="L4521" s="160"/>
      <c r="M4521" s="160"/>
      <c r="N4521" s="168"/>
      <c r="O4521" s="308">
        <f>E4521+H4521+K4521+N4521</f>
        <v>244</v>
      </c>
    </row>
    <row r="4522" spans="1:15" ht="12.75">
      <c r="A4522" s="167"/>
      <c r="B4522" s="167"/>
      <c r="C4522" s="52"/>
      <c r="D4522" s="52"/>
      <c r="E4522" s="302"/>
      <c r="F4522" s="160"/>
      <c r="G4522" s="160"/>
      <c r="H4522" s="168"/>
      <c r="I4522" s="160"/>
      <c r="J4522" s="160"/>
      <c r="K4522" s="168"/>
      <c r="L4522" s="160"/>
      <c r="M4522" s="160"/>
      <c r="N4522" s="168"/>
      <c r="O4522" s="308"/>
    </row>
    <row r="4523" spans="1:15" ht="31.5">
      <c r="A4523" s="167" t="s">
        <v>634</v>
      </c>
      <c r="B4523" s="167"/>
      <c r="C4523" s="52"/>
      <c r="D4523" s="52"/>
      <c r="E4523" s="302"/>
      <c r="F4523" s="160"/>
      <c r="G4523" s="160"/>
      <c r="H4523" s="168"/>
      <c r="I4523" s="160"/>
      <c r="J4523" s="160"/>
      <c r="K4523" s="168"/>
      <c r="L4523" s="160"/>
      <c r="M4523" s="160"/>
      <c r="N4523" s="168"/>
      <c r="O4523" s="308"/>
    </row>
    <row r="4524" spans="1:15" ht="21">
      <c r="A4524" s="167" t="s">
        <v>635</v>
      </c>
      <c r="B4524" s="167" t="s">
        <v>22</v>
      </c>
      <c r="C4524" s="297">
        <v>1</v>
      </c>
      <c r="D4524" s="52"/>
      <c r="E4524" s="302">
        <v>1300</v>
      </c>
      <c r="F4524" s="160"/>
      <c r="G4524" s="160"/>
      <c r="H4524" s="168"/>
      <c r="I4524" s="160"/>
      <c r="J4524" s="160"/>
      <c r="K4524" s="168"/>
      <c r="L4524" s="160"/>
      <c r="M4524" s="160"/>
      <c r="N4524" s="168"/>
      <c r="O4524" s="308">
        <f>E4524+H4524+K4524+N4524</f>
        <v>1300</v>
      </c>
    </row>
    <row r="4525" spans="1:15" ht="12.75">
      <c r="A4525" s="167"/>
      <c r="B4525" s="167"/>
      <c r="C4525" s="52"/>
      <c r="D4525" s="52"/>
      <c r="E4525" s="302"/>
      <c r="F4525" s="52"/>
      <c r="G4525" s="52"/>
      <c r="H4525" s="52"/>
      <c r="I4525" s="52"/>
      <c r="J4525" s="52"/>
      <c r="K4525" s="52"/>
      <c r="L4525" s="52"/>
      <c r="M4525" s="52"/>
      <c r="N4525" s="52"/>
      <c r="O4525" s="316"/>
    </row>
    <row r="4526" spans="1:15" ht="21">
      <c r="A4526" s="167" t="s">
        <v>562</v>
      </c>
      <c r="B4526" s="167"/>
      <c r="C4526" s="167"/>
      <c r="D4526" s="167"/>
      <c r="E4526" s="310"/>
      <c r="F4526" s="167"/>
      <c r="G4526" s="167"/>
      <c r="H4526" s="310"/>
      <c r="I4526" s="167"/>
      <c r="J4526" s="167"/>
      <c r="K4526" s="310"/>
      <c r="L4526" s="310"/>
      <c r="M4526" s="310"/>
      <c r="N4526" s="310"/>
      <c r="O4526" s="157"/>
    </row>
    <row r="4527" spans="1:15" ht="12.75">
      <c r="A4527" s="52" t="s">
        <v>563</v>
      </c>
      <c r="B4527" s="167" t="s">
        <v>333</v>
      </c>
      <c r="C4527" s="297"/>
      <c r="D4527" s="297"/>
      <c r="E4527" s="292">
        <f aca="true" t="shared" si="599" ref="E4527:E4532">(C4527*D4527)/1000</f>
        <v>0</v>
      </c>
      <c r="F4527" s="297">
        <v>100</v>
      </c>
      <c r="G4527" s="297">
        <v>80</v>
      </c>
      <c r="H4527" s="292">
        <f aca="true" t="shared" si="600" ref="H4527:H4532">(F4527*G4527)/1000</f>
        <v>8</v>
      </c>
      <c r="I4527" s="297">
        <v>200</v>
      </c>
      <c r="J4527" s="297">
        <v>80</v>
      </c>
      <c r="K4527" s="292">
        <f aca="true" t="shared" si="601" ref="K4527:K4532">(I4527*J4527)/1000</f>
        <v>16</v>
      </c>
      <c r="L4527" s="298"/>
      <c r="M4527" s="298"/>
      <c r="N4527" s="292">
        <f aca="true" t="shared" si="602" ref="N4527:N4532">(L4527*M4527)/1000</f>
        <v>0</v>
      </c>
      <c r="O4527" s="308">
        <f>E4527+H4527+K4527+N4527</f>
        <v>24</v>
      </c>
    </row>
    <row r="4528" spans="1:15" ht="12.75">
      <c r="A4528" s="52" t="s">
        <v>565</v>
      </c>
      <c r="B4528" s="167" t="s">
        <v>333</v>
      </c>
      <c r="C4528" s="297"/>
      <c r="D4528" s="297"/>
      <c r="E4528" s="292">
        <f t="shared" si="599"/>
        <v>0</v>
      </c>
      <c r="F4528" s="297">
        <v>5</v>
      </c>
      <c r="G4528" s="297">
        <v>100</v>
      </c>
      <c r="H4528" s="292">
        <f t="shared" si="600"/>
        <v>0.5</v>
      </c>
      <c r="I4528" s="297">
        <v>5</v>
      </c>
      <c r="J4528" s="297">
        <v>100</v>
      </c>
      <c r="K4528" s="292">
        <f t="shared" si="601"/>
        <v>0.5</v>
      </c>
      <c r="L4528" s="298"/>
      <c r="M4528" s="298"/>
      <c r="N4528" s="292">
        <f t="shared" si="602"/>
        <v>0</v>
      </c>
      <c r="O4528" s="308">
        <f aca="true" t="shared" si="603" ref="O4528:O4533">E4528+H4528+K4528+N4528</f>
        <v>1</v>
      </c>
    </row>
    <row r="4529" spans="1:15" ht="12.75">
      <c r="A4529" s="52" t="s">
        <v>566</v>
      </c>
      <c r="B4529" s="167" t="s">
        <v>365</v>
      </c>
      <c r="C4529" s="297"/>
      <c r="D4529" s="297"/>
      <c r="E4529" s="292">
        <f t="shared" si="599"/>
        <v>0</v>
      </c>
      <c r="F4529" s="297">
        <v>5</v>
      </c>
      <c r="G4529" s="297">
        <v>250</v>
      </c>
      <c r="H4529" s="292">
        <f t="shared" si="600"/>
        <v>1.25</v>
      </c>
      <c r="I4529" s="297"/>
      <c r="J4529" s="297"/>
      <c r="K4529" s="292">
        <f t="shared" si="601"/>
        <v>0</v>
      </c>
      <c r="L4529" s="298"/>
      <c r="M4529" s="298"/>
      <c r="N4529" s="292">
        <f t="shared" si="602"/>
        <v>0</v>
      </c>
      <c r="O4529" s="308">
        <f t="shared" si="603"/>
        <v>1.25</v>
      </c>
    </row>
    <row r="4530" spans="1:15" ht="12.75">
      <c r="A4530" s="52" t="s">
        <v>567</v>
      </c>
      <c r="B4530" s="167" t="s">
        <v>333</v>
      </c>
      <c r="C4530" s="297"/>
      <c r="D4530" s="297"/>
      <c r="E4530" s="292">
        <f t="shared" si="599"/>
        <v>0</v>
      </c>
      <c r="F4530" s="297">
        <v>150</v>
      </c>
      <c r="G4530" s="297">
        <v>5</v>
      </c>
      <c r="H4530" s="292">
        <f t="shared" si="600"/>
        <v>0.75</v>
      </c>
      <c r="I4530" s="297">
        <v>200</v>
      </c>
      <c r="J4530" s="297">
        <v>5</v>
      </c>
      <c r="K4530" s="292">
        <f t="shared" si="601"/>
        <v>1</v>
      </c>
      <c r="L4530" s="298"/>
      <c r="M4530" s="298"/>
      <c r="N4530" s="292">
        <f t="shared" si="602"/>
        <v>0</v>
      </c>
      <c r="O4530" s="308">
        <f t="shared" si="603"/>
        <v>1.75</v>
      </c>
    </row>
    <row r="4531" spans="1:15" ht="22.5">
      <c r="A4531" s="52" t="s">
        <v>194</v>
      </c>
      <c r="B4531" s="167" t="s">
        <v>193</v>
      </c>
      <c r="C4531" s="297"/>
      <c r="D4531" s="297"/>
      <c r="E4531" s="292">
        <f t="shared" si="599"/>
        <v>0</v>
      </c>
      <c r="F4531" s="297">
        <v>100</v>
      </c>
      <c r="G4531" s="297">
        <v>500</v>
      </c>
      <c r="H4531" s="292">
        <f t="shared" si="600"/>
        <v>50</v>
      </c>
      <c r="I4531" s="297"/>
      <c r="J4531" s="297"/>
      <c r="K4531" s="292">
        <f t="shared" si="601"/>
        <v>0</v>
      </c>
      <c r="L4531" s="298"/>
      <c r="M4531" s="298"/>
      <c r="N4531" s="292">
        <f t="shared" si="602"/>
        <v>0</v>
      </c>
      <c r="O4531" s="308">
        <f t="shared" si="603"/>
        <v>50</v>
      </c>
    </row>
    <row r="4532" spans="1:15" ht="22.5">
      <c r="A4532" s="52" t="s">
        <v>729</v>
      </c>
      <c r="B4532" s="167" t="s">
        <v>193</v>
      </c>
      <c r="C4532" s="297"/>
      <c r="D4532" s="297"/>
      <c r="E4532" s="292">
        <f t="shared" si="599"/>
        <v>0</v>
      </c>
      <c r="F4532" s="297">
        <v>15</v>
      </c>
      <c r="G4532" s="297">
        <v>300</v>
      </c>
      <c r="H4532" s="292">
        <f t="shared" si="600"/>
        <v>4.5</v>
      </c>
      <c r="I4532" s="297"/>
      <c r="J4532" s="297"/>
      <c r="K4532" s="292">
        <f t="shared" si="601"/>
        <v>0</v>
      </c>
      <c r="L4532" s="298"/>
      <c r="M4532" s="298"/>
      <c r="N4532" s="292">
        <f t="shared" si="602"/>
        <v>0</v>
      </c>
      <c r="O4532" s="308">
        <f t="shared" si="603"/>
        <v>4.5</v>
      </c>
    </row>
    <row r="4533" spans="1:15" ht="33.75">
      <c r="A4533" s="143" t="s">
        <v>569</v>
      </c>
      <c r="B4533" s="167" t="s">
        <v>561</v>
      </c>
      <c r="C4533" s="167"/>
      <c r="D4533" s="167"/>
      <c r="E4533" s="312">
        <v>20</v>
      </c>
      <c r="F4533" s="313"/>
      <c r="G4533" s="313"/>
      <c r="H4533" s="312">
        <v>30</v>
      </c>
      <c r="I4533" s="313"/>
      <c r="J4533" s="313"/>
      <c r="K4533" s="312">
        <v>10</v>
      </c>
      <c r="L4533" s="312"/>
      <c r="M4533" s="312"/>
      <c r="N4533" s="312">
        <v>20</v>
      </c>
      <c r="O4533" s="308">
        <f t="shared" si="603"/>
        <v>80</v>
      </c>
    </row>
    <row r="4534" spans="1:15" ht="32.25">
      <c r="A4534" s="314" t="s">
        <v>78</v>
      </c>
      <c r="B4534" s="309" t="s">
        <v>1</v>
      </c>
      <c r="C4534" s="309"/>
      <c r="D4534" s="309"/>
      <c r="E4534" s="315">
        <f>SUM(E4527:E4533)</f>
        <v>20</v>
      </c>
      <c r="F4534" s="315"/>
      <c r="G4534" s="315"/>
      <c r="H4534" s="315">
        <f>SUM(H4527:H4533)</f>
        <v>95</v>
      </c>
      <c r="I4534" s="315"/>
      <c r="J4534" s="315"/>
      <c r="K4534" s="315">
        <f>SUM(K4527:K4533)</f>
        <v>27.5</v>
      </c>
      <c r="L4534" s="315"/>
      <c r="M4534" s="315"/>
      <c r="N4534" s="315">
        <f>SUM(N4527:N4533)</f>
        <v>20</v>
      </c>
      <c r="O4534" s="315">
        <f>SUM(O4527:O4533)</f>
        <v>162.5</v>
      </c>
    </row>
    <row r="4535" spans="1:15" ht="21">
      <c r="A4535" s="1" t="s">
        <v>79</v>
      </c>
      <c r="B4535" s="167"/>
      <c r="C4535" s="158"/>
      <c r="D4535" s="158"/>
      <c r="E4535" s="158"/>
      <c r="F4535" s="158"/>
      <c r="G4535" s="158"/>
      <c r="H4535" s="158"/>
      <c r="I4535" s="158"/>
      <c r="J4535" s="158"/>
      <c r="K4535" s="158"/>
      <c r="L4535" s="158"/>
      <c r="M4535" s="158"/>
      <c r="N4535" s="158"/>
      <c r="O4535" s="157"/>
    </row>
    <row r="4536" spans="1:15" ht="12.75">
      <c r="A4536" s="143"/>
      <c r="B4536" s="167" t="s">
        <v>561</v>
      </c>
      <c r="C4536" s="158"/>
      <c r="D4536" s="158"/>
      <c r="E4536" s="316">
        <v>22</v>
      </c>
      <c r="F4536" s="158"/>
      <c r="G4536" s="158"/>
      <c r="H4536" s="158"/>
      <c r="I4536" s="158"/>
      <c r="J4536" s="158"/>
      <c r="K4536" s="158"/>
      <c r="L4536" s="158"/>
      <c r="M4536" s="158"/>
      <c r="N4536" s="316"/>
      <c r="O4536" s="308">
        <f>E4536+H4536+K4536+N4536</f>
        <v>22</v>
      </c>
    </row>
    <row r="4537" spans="1:15" ht="31.5">
      <c r="A4537" s="1" t="s">
        <v>176</v>
      </c>
      <c r="B4537" s="317" t="s">
        <v>1</v>
      </c>
      <c r="C4537" s="158"/>
      <c r="D4537" s="158"/>
      <c r="E4537" s="286">
        <f>SUM(E4536:E4536)</f>
        <v>22</v>
      </c>
      <c r="F4537" s="104"/>
      <c r="G4537" s="104"/>
      <c r="H4537" s="308">
        <f>SUM(H4536:H4536)</f>
        <v>0</v>
      </c>
      <c r="I4537" s="104"/>
      <c r="J4537" s="104"/>
      <c r="K4537" s="318"/>
      <c r="L4537" s="318"/>
      <c r="M4537" s="318"/>
      <c r="N4537" s="318"/>
      <c r="O4537" s="315">
        <f>SUM(O4536:O4536)</f>
        <v>22</v>
      </c>
    </row>
    <row r="4538" spans="1:15" ht="12.75">
      <c r="A4538" s="1"/>
      <c r="B4538" s="133"/>
      <c r="C4538" s="158"/>
      <c r="D4538" s="158"/>
      <c r="E4538" s="285"/>
      <c r="F4538" s="104"/>
      <c r="G4538" s="104"/>
      <c r="H4538" s="104"/>
      <c r="I4538" s="104"/>
      <c r="J4538" s="104"/>
      <c r="K4538" s="318"/>
      <c r="L4538" s="318"/>
      <c r="M4538" s="318"/>
      <c r="N4538" s="318"/>
      <c r="O4538" s="315"/>
    </row>
    <row r="4539" spans="1:15" ht="12.75">
      <c r="A4539" s="352" t="s">
        <v>80</v>
      </c>
      <c r="B4539" s="363"/>
      <c r="C4539" s="363"/>
      <c r="D4539" s="363"/>
      <c r="E4539" s="364"/>
      <c r="F4539" s="158"/>
      <c r="G4539" s="158"/>
      <c r="H4539" s="158"/>
      <c r="I4539" s="158"/>
      <c r="J4539" s="158"/>
      <c r="K4539" s="158"/>
      <c r="L4539" s="158"/>
      <c r="M4539" s="158"/>
      <c r="N4539" s="158"/>
      <c r="O4539" s="158"/>
    </row>
    <row r="4540" spans="1:15" ht="12.75">
      <c r="A4540" s="319" t="s">
        <v>2</v>
      </c>
      <c r="B4540" s="280" t="s">
        <v>572</v>
      </c>
      <c r="C4540" s="306">
        <v>3</v>
      </c>
      <c r="D4540" s="104">
        <v>100</v>
      </c>
      <c r="E4540" s="292">
        <f aca="true" t="shared" si="604" ref="E4540:E4547">(C4540*D4540)/1000</f>
        <v>0.3</v>
      </c>
      <c r="F4540" s="306">
        <v>4</v>
      </c>
      <c r="G4540" s="104">
        <v>100</v>
      </c>
      <c r="H4540" s="292">
        <f aca="true" t="shared" si="605" ref="H4540:H4547">(F4540*G4540)/1000</f>
        <v>0.4</v>
      </c>
      <c r="I4540" s="306">
        <v>3</v>
      </c>
      <c r="J4540" s="104">
        <v>100</v>
      </c>
      <c r="K4540" s="292">
        <f aca="true" t="shared" si="606" ref="K4540:K4547">(I4540*J4540)/1000</f>
        <v>0.3</v>
      </c>
      <c r="L4540" s="306">
        <v>4</v>
      </c>
      <c r="M4540" s="104">
        <v>100</v>
      </c>
      <c r="N4540" s="292">
        <f aca="true" t="shared" si="607" ref="N4540:N4547">(L4540*M4540)/1000</f>
        <v>0.4</v>
      </c>
      <c r="O4540" s="308">
        <f aca="true" t="shared" si="608" ref="O4540:O4568">E4540+H4540+K4540+N4540</f>
        <v>1.4</v>
      </c>
    </row>
    <row r="4541" spans="1:15" ht="12.75">
      <c r="A4541" s="319" t="s">
        <v>573</v>
      </c>
      <c r="B4541" s="280" t="s">
        <v>9</v>
      </c>
      <c r="C4541" s="306">
        <v>1</v>
      </c>
      <c r="D4541" s="104">
        <v>100</v>
      </c>
      <c r="E4541" s="292">
        <f t="shared" si="604"/>
        <v>0.1</v>
      </c>
      <c r="F4541" s="306"/>
      <c r="G4541" s="104"/>
      <c r="H4541" s="292">
        <f t="shared" si="605"/>
        <v>0</v>
      </c>
      <c r="I4541" s="306"/>
      <c r="J4541" s="104"/>
      <c r="K4541" s="292">
        <f t="shared" si="606"/>
        <v>0</v>
      </c>
      <c r="L4541" s="306">
        <v>1</v>
      </c>
      <c r="M4541" s="104">
        <v>100</v>
      </c>
      <c r="N4541" s="292">
        <f t="shared" si="607"/>
        <v>0.1</v>
      </c>
      <c r="O4541" s="308">
        <f t="shared" si="608"/>
        <v>0.2</v>
      </c>
    </row>
    <row r="4542" spans="1:15" ht="12.75">
      <c r="A4542" s="319" t="s">
        <v>6</v>
      </c>
      <c r="B4542" s="280" t="s">
        <v>9</v>
      </c>
      <c r="C4542" s="306">
        <v>5</v>
      </c>
      <c r="D4542" s="104">
        <v>33</v>
      </c>
      <c r="E4542" s="292">
        <f t="shared" si="604"/>
        <v>0.165</v>
      </c>
      <c r="F4542" s="306">
        <v>5</v>
      </c>
      <c r="G4542" s="104">
        <v>33</v>
      </c>
      <c r="H4542" s="292">
        <f t="shared" si="605"/>
        <v>0.165</v>
      </c>
      <c r="I4542" s="306">
        <v>5</v>
      </c>
      <c r="J4542" s="104">
        <v>33</v>
      </c>
      <c r="K4542" s="292">
        <f t="shared" si="606"/>
        <v>0.165</v>
      </c>
      <c r="L4542" s="306">
        <v>5</v>
      </c>
      <c r="M4542" s="104">
        <v>33</v>
      </c>
      <c r="N4542" s="292">
        <f t="shared" si="607"/>
        <v>0.165</v>
      </c>
      <c r="O4542" s="308">
        <f t="shared" si="608"/>
        <v>0.66</v>
      </c>
    </row>
    <row r="4543" spans="1:15" ht="12.75">
      <c r="A4543" s="319" t="s">
        <v>574</v>
      </c>
      <c r="B4543" s="280" t="s">
        <v>572</v>
      </c>
      <c r="C4543" s="306">
        <v>10</v>
      </c>
      <c r="D4543" s="104">
        <v>10</v>
      </c>
      <c r="E4543" s="292">
        <f t="shared" si="604"/>
        <v>0.1</v>
      </c>
      <c r="F4543" s="306">
        <v>10</v>
      </c>
      <c r="G4543" s="104">
        <v>10</v>
      </c>
      <c r="H4543" s="292">
        <f t="shared" si="605"/>
        <v>0.1</v>
      </c>
      <c r="I4543" s="306">
        <v>10</v>
      </c>
      <c r="J4543" s="104">
        <v>10</v>
      </c>
      <c r="K4543" s="292">
        <f t="shared" si="606"/>
        <v>0.1</v>
      </c>
      <c r="L4543" s="306">
        <v>10</v>
      </c>
      <c r="M4543" s="104">
        <v>10</v>
      </c>
      <c r="N4543" s="292">
        <f t="shared" si="607"/>
        <v>0.1</v>
      </c>
      <c r="O4543" s="308">
        <f t="shared" si="608"/>
        <v>0.4</v>
      </c>
    </row>
    <row r="4544" spans="1:15" ht="12.75">
      <c r="A4544" s="319" t="s">
        <v>575</v>
      </c>
      <c r="B4544" s="280" t="s">
        <v>9</v>
      </c>
      <c r="C4544" s="306">
        <v>15</v>
      </c>
      <c r="D4544" s="104">
        <v>5</v>
      </c>
      <c r="E4544" s="292">
        <f t="shared" si="604"/>
        <v>0.075</v>
      </c>
      <c r="F4544" s="306">
        <v>15</v>
      </c>
      <c r="G4544" s="104">
        <v>5</v>
      </c>
      <c r="H4544" s="292">
        <f t="shared" si="605"/>
        <v>0.075</v>
      </c>
      <c r="I4544" s="306">
        <v>15</v>
      </c>
      <c r="J4544" s="104">
        <v>5</v>
      </c>
      <c r="K4544" s="292">
        <f t="shared" si="606"/>
        <v>0.075</v>
      </c>
      <c r="L4544" s="306">
        <v>15</v>
      </c>
      <c r="M4544" s="104">
        <v>5</v>
      </c>
      <c r="N4544" s="292">
        <f t="shared" si="607"/>
        <v>0.075</v>
      </c>
      <c r="O4544" s="308">
        <f t="shared" si="608"/>
        <v>0.3</v>
      </c>
    </row>
    <row r="4545" spans="1:15" ht="12.75">
      <c r="A4545" s="319" t="s">
        <v>576</v>
      </c>
      <c r="B4545" s="280" t="s">
        <v>577</v>
      </c>
      <c r="C4545" s="306">
        <v>15</v>
      </c>
      <c r="D4545" s="104">
        <v>8</v>
      </c>
      <c r="E4545" s="292">
        <f t="shared" si="604"/>
        <v>0.12</v>
      </c>
      <c r="F4545" s="306">
        <v>15</v>
      </c>
      <c r="G4545" s="104">
        <v>8</v>
      </c>
      <c r="H4545" s="292">
        <f t="shared" si="605"/>
        <v>0.12</v>
      </c>
      <c r="I4545" s="306">
        <v>15</v>
      </c>
      <c r="J4545" s="104">
        <v>8</v>
      </c>
      <c r="K4545" s="292">
        <f t="shared" si="606"/>
        <v>0.12</v>
      </c>
      <c r="L4545" s="306">
        <v>15</v>
      </c>
      <c r="M4545" s="104">
        <v>8</v>
      </c>
      <c r="N4545" s="292">
        <f t="shared" si="607"/>
        <v>0.12</v>
      </c>
      <c r="O4545" s="308">
        <f t="shared" si="608"/>
        <v>0.48</v>
      </c>
    </row>
    <row r="4546" spans="1:15" ht="22.5">
      <c r="A4546" s="319" t="s">
        <v>578</v>
      </c>
      <c r="B4546" s="280" t="s">
        <v>9</v>
      </c>
      <c r="C4546" s="306">
        <v>20</v>
      </c>
      <c r="D4546" s="104">
        <v>5</v>
      </c>
      <c r="E4546" s="292">
        <f t="shared" si="604"/>
        <v>0.1</v>
      </c>
      <c r="F4546" s="306">
        <v>20</v>
      </c>
      <c r="G4546" s="104">
        <v>5</v>
      </c>
      <c r="H4546" s="292">
        <f t="shared" si="605"/>
        <v>0.1</v>
      </c>
      <c r="I4546" s="306">
        <v>30</v>
      </c>
      <c r="J4546" s="104">
        <v>5</v>
      </c>
      <c r="K4546" s="292">
        <f t="shared" si="606"/>
        <v>0.15</v>
      </c>
      <c r="L4546" s="306">
        <v>30</v>
      </c>
      <c r="M4546" s="104">
        <v>5</v>
      </c>
      <c r="N4546" s="292">
        <f t="shared" si="607"/>
        <v>0.15</v>
      </c>
      <c r="O4546" s="308">
        <f t="shared" si="608"/>
        <v>0.5</v>
      </c>
    </row>
    <row r="4547" spans="1:15" ht="12.75">
      <c r="A4547" s="319" t="s">
        <v>146</v>
      </c>
      <c r="B4547" s="280" t="s">
        <v>9</v>
      </c>
      <c r="C4547" s="306">
        <v>10</v>
      </c>
      <c r="D4547" s="104">
        <v>9</v>
      </c>
      <c r="E4547" s="292">
        <f t="shared" si="604"/>
        <v>0.09</v>
      </c>
      <c r="F4547" s="306">
        <v>10</v>
      </c>
      <c r="G4547" s="104">
        <v>9</v>
      </c>
      <c r="H4547" s="292">
        <f t="shared" si="605"/>
        <v>0.09</v>
      </c>
      <c r="I4547" s="306">
        <v>10</v>
      </c>
      <c r="J4547" s="104">
        <v>9</v>
      </c>
      <c r="K4547" s="292">
        <f t="shared" si="606"/>
        <v>0.09</v>
      </c>
      <c r="L4547" s="306">
        <v>10</v>
      </c>
      <c r="M4547" s="104">
        <v>9</v>
      </c>
      <c r="N4547" s="292">
        <f t="shared" si="607"/>
        <v>0.09</v>
      </c>
      <c r="O4547" s="308">
        <f t="shared" si="608"/>
        <v>0.36</v>
      </c>
    </row>
    <row r="4548" spans="1:15" ht="33.75">
      <c r="A4548" s="52" t="s">
        <v>580</v>
      </c>
      <c r="B4548" s="167" t="s">
        <v>581</v>
      </c>
      <c r="C4548" s="52"/>
      <c r="D4548" s="52"/>
      <c r="E4548" s="312">
        <v>5</v>
      </c>
      <c r="F4548" s="313"/>
      <c r="G4548" s="313"/>
      <c r="H4548" s="312">
        <v>5</v>
      </c>
      <c r="I4548" s="313"/>
      <c r="J4548" s="313"/>
      <c r="K4548" s="312">
        <v>5</v>
      </c>
      <c r="L4548" s="313"/>
      <c r="M4548" s="313"/>
      <c r="N4548" s="312">
        <v>5</v>
      </c>
      <c r="O4548" s="308">
        <f t="shared" si="608"/>
        <v>20</v>
      </c>
    </row>
    <row r="4549" spans="1:15" ht="31.5">
      <c r="A4549" s="1" t="s">
        <v>0</v>
      </c>
      <c r="B4549" s="167" t="s">
        <v>1</v>
      </c>
      <c r="C4549" s="157"/>
      <c r="D4549" s="157"/>
      <c r="E4549" s="286">
        <f>SUM(E4540:E4548)</f>
        <v>6.05</v>
      </c>
      <c r="F4549" s="157"/>
      <c r="G4549" s="157"/>
      <c r="H4549" s="286">
        <f>SUM(H4540:H4548)</f>
        <v>6.05</v>
      </c>
      <c r="I4549" s="157"/>
      <c r="J4549" s="157"/>
      <c r="K4549" s="286">
        <f>SUM(K4540:K4548)</f>
        <v>6</v>
      </c>
      <c r="L4549" s="311"/>
      <c r="M4549" s="311"/>
      <c r="N4549" s="286">
        <f>SUM(N4540:N4548)</f>
        <v>6.2</v>
      </c>
      <c r="O4549" s="308">
        <f t="shared" si="608"/>
        <v>24.3</v>
      </c>
    </row>
    <row r="4550" spans="1:15" ht="21">
      <c r="A4550" s="1" t="s">
        <v>7</v>
      </c>
      <c r="B4550" s="6"/>
      <c r="C4550" s="154"/>
      <c r="D4550" s="154"/>
      <c r="E4550" s="154"/>
      <c r="F4550" s="154"/>
      <c r="G4550" s="154"/>
      <c r="H4550" s="154"/>
      <c r="I4550" s="154"/>
      <c r="J4550" s="154"/>
      <c r="K4550" s="154"/>
      <c r="L4550" s="154"/>
      <c r="M4550" s="154"/>
      <c r="N4550" s="154"/>
      <c r="O4550" s="308">
        <f t="shared" si="608"/>
        <v>0</v>
      </c>
    </row>
    <row r="4551" spans="1:15" ht="12.75">
      <c r="A4551" s="16" t="s">
        <v>8</v>
      </c>
      <c r="B4551" s="280" t="s">
        <v>9</v>
      </c>
      <c r="C4551" s="320">
        <v>3</v>
      </c>
      <c r="D4551" s="320">
        <v>60</v>
      </c>
      <c r="E4551" s="292">
        <f>(C4551*D4551)/1000</f>
        <v>0.18</v>
      </c>
      <c r="F4551" s="320">
        <v>3</v>
      </c>
      <c r="G4551" s="320">
        <v>60</v>
      </c>
      <c r="H4551" s="292">
        <f>(F4551*G4551)/1000</f>
        <v>0.18</v>
      </c>
      <c r="I4551" s="320">
        <v>3</v>
      </c>
      <c r="J4551" s="320">
        <v>60</v>
      </c>
      <c r="K4551" s="292">
        <f>(I4551*J4551)/1000</f>
        <v>0.18</v>
      </c>
      <c r="L4551" s="320">
        <v>3</v>
      </c>
      <c r="M4551" s="320">
        <v>60</v>
      </c>
      <c r="N4551" s="292">
        <f>(L4551*M4551)/1000</f>
        <v>0.18</v>
      </c>
      <c r="O4551" s="308">
        <f t="shared" si="608"/>
        <v>0.72</v>
      </c>
    </row>
    <row r="4552" spans="1:15" ht="12.75">
      <c r="A4552" s="321" t="s">
        <v>10</v>
      </c>
      <c r="B4552" s="280" t="s">
        <v>9</v>
      </c>
      <c r="C4552" s="320">
        <v>3</v>
      </c>
      <c r="D4552" s="320">
        <v>15</v>
      </c>
      <c r="E4552" s="292">
        <f>(C4552*D4552)/1000</f>
        <v>0.045</v>
      </c>
      <c r="F4552" s="320">
        <v>3</v>
      </c>
      <c r="G4552" s="320">
        <v>15</v>
      </c>
      <c r="H4552" s="292">
        <f>(F4552*G4552)/1000</f>
        <v>0.045</v>
      </c>
      <c r="I4552" s="320">
        <v>3</v>
      </c>
      <c r="J4552" s="320">
        <v>15</v>
      </c>
      <c r="K4552" s="292">
        <f>(I4552*J4552)/1000</f>
        <v>0.045</v>
      </c>
      <c r="L4552" s="320">
        <v>3</v>
      </c>
      <c r="M4552" s="320">
        <v>15</v>
      </c>
      <c r="N4552" s="292">
        <f>(L4552*M4552)/1000</f>
        <v>0.045</v>
      </c>
      <c r="O4552" s="308">
        <f t="shared" si="608"/>
        <v>0.18</v>
      </c>
    </row>
    <row r="4553" spans="1:15" ht="22.5">
      <c r="A4553" s="321" t="s">
        <v>11</v>
      </c>
      <c r="B4553" s="280" t="s">
        <v>9</v>
      </c>
      <c r="C4553" s="320">
        <v>3</v>
      </c>
      <c r="D4553" s="320">
        <v>22</v>
      </c>
      <c r="E4553" s="292">
        <f>(C4553*D4553)/1000</f>
        <v>0.066</v>
      </c>
      <c r="F4553" s="320">
        <v>3</v>
      </c>
      <c r="G4553" s="320">
        <v>22</v>
      </c>
      <c r="H4553" s="292">
        <f>(F4553*G4553)/1000</f>
        <v>0.066</v>
      </c>
      <c r="I4553" s="320">
        <v>3</v>
      </c>
      <c r="J4553" s="320">
        <v>22</v>
      </c>
      <c r="K4553" s="292">
        <f>(I4553*J4553)/1000</f>
        <v>0.066</v>
      </c>
      <c r="L4553" s="320">
        <v>3</v>
      </c>
      <c r="M4553" s="320">
        <v>22</v>
      </c>
      <c r="N4553" s="292">
        <f>(L4553*M4553)/1000</f>
        <v>0.066</v>
      </c>
      <c r="O4553" s="308">
        <f t="shared" si="608"/>
        <v>0.264</v>
      </c>
    </row>
    <row r="4554" spans="1:15" ht="22.5">
      <c r="A4554" s="15" t="s">
        <v>582</v>
      </c>
      <c r="B4554" s="280" t="s">
        <v>9</v>
      </c>
      <c r="C4554" s="320">
        <v>1</v>
      </c>
      <c r="D4554" s="320">
        <v>750</v>
      </c>
      <c r="E4554" s="292">
        <f>(C4554*D4554)/1000</f>
        <v>0.75</v>
      </c>
      <c r="F4554" s="320">
        <v>1</v>
      </c>
      <c r="G4554" s="320">
        <v>750</v>
      </c>
      <c r="H4554" s="292">
        <f>(F4554*G4554)/1000</f>
        <v>0.75</v>
      </c>
      <c r="I4554" s="320">
        <v>1</v>
      </c>
      <c r="J4554" s="320">
        <v>750</v>
      </c>
      <c r="K4554" s="292">
        <f>(I4554*J4554)/1000</f>
        <v>0.75</v>
      </c>
      <c r="L4554" s="320">
        <v>1</v>
      </c>
      <c r="M4554" s="320">
        <v>750</v>
      </c>
      <c r="N4554" s="292">
        <f>(L4554*M4554)/1000</f>
        <v>0.75</v>
      </c>
      <c r="O4554" s="308">
        <f t="shared" si="608"/>
        <v>3</v>
      </c>
    </row>
    <row r="4555" spans="1:15" ht="22.5">
      <c r="A4555" s="15" t="s">
        <v>583</v>
      </c>
      <c r="B4555" s="280" t="s">
        <v>9</v>
      </c>
      <c r="C4555" s="320">
        <v>3</v>
      </c>
      <c r="D4555" s="320">
        <v>65</v>
      </c>
      <c r="E4555" s="292">
        <f>(C4555*D4555)/1000</f>
        <v>0.195</v>
      </c>
      <c r="F4555" s="320">
        <v>3</v>
      </c>
      <c r="G4555" s="320">
        <v>65</v>
      </c>
      <c r="H4555" s="292">
        <f>(F4555*G4555)/1000</f>
        <v>0.195</v>
      </c>
      <c r="I4555" s="320">
        <v>3</v>
      </c>
      <c r="J4555" s="320">
        <v>65</v>
      </c>
      <c r="K4555" s="292">
        <f>(I4555*J4555)/1000</f>
        <v>0.195</v>
      </c>
      <c r="L4555" s="320">
        <v>3</v>
      </c>
      <c r="M4555" s="320">
        <v>65</v>
      </c>
      <c r="N4555" s="292">
        <f>(L4555*M4555)/1000</f>
        <v>0.195</v>
      </c>
      <c r="O4555" s="308">
        <f t="shared" si="608"/>
        <v>0.78</v>
      </c>
    </row>
    <row r="4556" spans="1:15" ht="22.5">
      <c r="A4556" s="15" t="s">
        <v>587</v>
      </c>
      <c r="B4556" s="280" t="s">
        <v>9</v>
      </c>
      <c r="C4556" s="320">
        <v>3</v>
      </c>
      <c r="D4556" s="320">
        <v>55</v>
      </c>
      <c r="E4556" s="292">
        <f aca="true" t="shared" si="609" ref="E4556:E4568">(C4556*D4556)/1000</f>
        <v>0.165</v>
      </c>
      <c r="F4556" s="320">
        <v>3</v>
      </c>
      <c r="G4556" s="320">
        <v>55</v>
      </c>
      <c r="H4556" s="292">
        <f aca="true" t="shared" si="610" ref="H4556:H4568">(F4556*G4556)/1000</f>
        <v>0.165</v>
      </c>
      <c r="I4556" s="320">
        <v>3</v>
      </c>
      <c r="J4556" s="320">
        <v>55</v>
      </c>
      <c r="K4556" s="292">
        <f aca="true" t="shared" si="611" ref="K4556:K4568">(I4556*J4556)/1000</f>
        <v>0.165</v>
      </c>
      <c r="L4556" s="320">
        <v>3</v>
      </c>
      <c r="M4556" s="320">
        <v>55</v>
      </c>
      <c r="N4556" s="292">
        <f aca="true" t="shared" si="612" ref="N4556:N4568">(L4556*M4556)/1000</f>
        <v>0.165</v>
      </c>
      <c r="O4556" s="308">
        <f t="shared" si="608"/>
        <v>0.66</v>
      </c>
    </row>
    <row r="4557" spans="1:15" ht="12.75">
      <c r="A4557" s="15" t="s">
        <v>588</v>
      </c>
      <c r="B4557" s="280" t="s">
        <v>9</v>
      </c>
      <c r="C4557" s="320">
        <v>6</v>
      </c>
      <c r="D4557" s="320">
        <v>15</v>
      </c>
      <c r="E4557" s="292">
        <f t="shared" si="609"/>
        <v>0.09</v>
      </c>
      <c r="F4557" s="320">
        <v>6</v>
      </c>
      <c r="G4557" s="320">
        <v>15</v>
      </c>
      <c r="H4557" s="292">
        <f t="shared" si="610"/>
        <v>0.09</v>
      </c>
      <c r="I4557" s="320">
        <v>6</v>
      </c>
      <c r="J4557" s="320">
        <v>15</v>
      </c>
      <c r="K4557" s="292">
        <f t="shared" si="611"/>
        <v>0.09</v>
      </c>
      <c r="L4557" s="320">
        <v>6</v>
      </c>
      <c r="M4557" s="320">
        <v>15</v>
      </c>
      <c r="N4557" s="292">
        <f t="shared" si="612"/>
        <v>0.09</v>
      </c>
      <c r="O4557" s="308">
        <f t="shared" si="608"/>
        <v>0.36</v>
      </c>
    </row>
    <row r="4558" spans="1:15" ht="22.5">
      <c r="A4558" s="15" t="s">
        <v>589</v>
      </c>
      <c r="B4558" s="280" t="s">
        <v>9</v>
      </c>
      <c r="C4558" s="320">
        <v>6</v>
      </c>
      <c r="D4558" s="320">
        <v>20</v>
      </c>
      <c r="E4558" s="292">
        <f t="shared" si="609"/>
        <v>0.12</v>
      </c>
      <c r="F4558" s="320">
        <v>6</v>
      </c>
      <c r="G4558" s="320">
        <v>20</v>
      </c>
      <c r="H4558" s="292">
        <f t="shared" si="610"/>
        <v>0.12</v>
      </c>
      <c r="I4558" s="320">
        <v>6</v>
      </c>
      <c r="J4558" s="320">
        <v>20</v>
      </c>
      <c r="K4558" s="292">
        <f t="shared" si="611"/>
        <v>0.12</v>
      </c>
      <c r="L4558" s="320">
        <v>6</v>
      </c>
      <c r="M4558" s="320">
        <v>20</v>
      </c>
      <c r="N4558" s="292">
        <f t="shared" si="612"/>
        <v>0.12</v>
      </c>
      <c r="O4558" s="308">
        <f t="shared" si="608"/>
        <v>0.48</v>
      </c>
    </row>
    <row r="4559" spans="1:15" ht="12.75">
      <c r="A4559" s="16" t="s">
        <v>16</v>
      </c>
      <c r="B4559" s="280" t="s">
        <v>9</v>
      </c>
      <c r="C4559" s="320">
        <v>2</v>
      </c>
      <c r="D4559" s="320">
        <v>85</v>
      </c>
      <c r="E4559" s="292">
        <f t="shared" si="609"/>
        <v>0.17</v>
      </c>
      <c r="F4559" s="320">
        <v>2</v>
      </c>
      <c r="G4559" s="320">
        <v>85</v>
      </c>
      <c r="H4559" s="292">
        <f t="shared" si="610"/>
        <v>0.17</v>
      </c>
      <c r="I4559" s="320">
        <v>2</v>
      </c>
      <c r="J4559" s="320">
        <v>85</v>
      </c>
      <c r="K4559" s="292">
        <f t="shared" si="611"/>
        <v>0.17</v>
      </c>
      <c r="L4559" s="320">
        <v>2</v>
      </c>
      <c r="M4559" s="320">
        <v>85</v>
      </c>
      <c r="N4559" s="292">
        <f t="shared" si="612"/>
        <v>0.17</v>
      </c>
      <c r="O4559" s="308">
        <f t="shared" si="608"/>
        <v>0.68</v>
      </c>
    </row>
    <row r="4560" spans="1:15" ht="12.75">
      <c r="A4560" s="16" t="s">
        <v>18</v>
      </c>
      <c r="B4560" s="280" t="s">
        <v>9</v>
      </c>
      <c r="C4560" s="320">
        <v>20</v>
      </c>
      <c r="D4560" s="320">
        <v>12</v>
      </c>
      <c r="E4560" s="292">
        <f t="shared" si="609"/>
        <v>0.24</v>
      </c>
      <c r="F4560" s="320">
        <v>20</v>
      </c>
      <c r="G4560" s="320">
        <v>12</v>
      </c>
      <c r="H4560" s="292">
        <f t="shared" si="610"/>
        <v>0.24</v>
      </c>
      <c r="I4560" s="320">
        <v>20</v>
      </c>
      <c r="J4560" s="320">
        <v>12</v>
      </c>
      <c r="K4560" s="292">
        <f t="shared" si="611"/>
        <v>0.24</v>
      </c>
      <c r="L4560" s="320">
        <v>20</v>
      </c>
      <c r="M4560" s="320">
        <v>12</v>
      </c>
      <c r="N4560" s="292">
        <f t="shared" si="612"/>
        <v>0.24</v>
      </c>
      <c r="O4560" s="308">
        <f t="shared" si="608"/>
        <v>0.96</v>
      </c>
    </row>
    <row r="4561" spans="1:15" ht="12.75">
      <c r="A4561" s="16" t="s">
        <v>631</v>
      </c>
      <c r="B4561" s="280" t="s">
        <v>446</v>
      </c>
      <c r="C4561" s="320"/>
      <c r="D4561" s="320"/>
      <c r="E4561" s="322">
        <f t="shared" si="609"/>
        <v>0</v>
      </c>
      <c r="F4561" s="320"/>
      <c r="G4561" s="320"/>
      <c r="H4561" s="292">
        <f t="shared" si="610"/>
        <v>0</v>
      </c>
      <c r="I4561" s="320"/>
      <c r="J4561" s="320"/>
      <c r="K4561" s="292">
        <f t="shared" si="611"/>
        <v>0</v>
      </c>
      <c r="L4561" s="325"/>
      <c r="M4561" s="325"/>
      <c r="N4561" s="324">
        <f t="shared" si="612"/>
        <v>0</v>
      </c>
      <c r="O4561" s="308">
        <f t="shared" si="608"/>
        <v>0</v>
      </c>
    </row>
    <row r="4562" spans="1:15" ht="12.75">
      <c r="A4562" s="16" t="s">
        <v>590</v>
      </c>
      <c r="B4562" s="280" t="s">
        <v>9</v>
      </c>
      <c r="C4562" s="320"/>
      <c r="D4562" s="320"/>
      <c r="E4562" s="322">
        <f t="shared" si="609"/>
        <v>0</v>
      </c>
      <c r="F4562" s="320">
        <v>6</v>
      </c>
      <c r="G4562" s="320">
        <v>450</v>
      </c>
      <c r="H4562" s="292">
        <f t="shared" si="610"/>
        <v>2.7</v>
      </c>
      <c r="I4562" s="320"/>
      <c r="J4562" s="320"/>
      <c r="K4562" s="324">
        <f t="shared" si="611"/>
        <v>0</v>
      </c>
      <c r="L4562" s="325"/>
      <c r="M4562" s="325"/>
      <c r="N4562" s="324">
        <f t="shared" si="612"/>
        <v>0</v>
      </c>
      <c r="O4562" s="308">
        <f t="shared" si="608"/>
        <v>2.7</v>
      </c>
    </row>
    <row r="4563" spans="1:15" ht="12.75">
      <c r="A4563" s="16" t="s">
        <v>591</v>
      </c>
      <c r="B4563" s="280" t="s">
        <v>9</v>
      </c>
      <c r="C4563" s="320"/>
      <c r="D4563" s="320"/>
      <c r="E4563" s="322">
        <f t="shared" si="609"/>
        <v>0</v>
      </c>
      <c r="F4563" s="320">
        <v>6</v>
      </c>
      <c r="G4563" s="320">
        <v>55</v>
      </c>
      <c r="H4563" s="292">
        <f t="shared" si="610"/>
        <v>0.33</v>
      </c>
      <c r="I4563" s="320">
        <v>5</v>
      </c>
      <c r="J4563" s="320">
        <v>55</v>
      </c>
      <c r="K4563" s="326">
        <f t="shared" si="611"/>
        <v>0.275</v>
      </c>
      <c r="L4563" s="325"/>
      <c r="M4563" s="325"/>
      <c r="N4563" s="324">
        <f t="shared" si="612"/>
        <v>0</v>
      </c>
      <c r="O4563" s="308">
        <f t="shared" si="608"/>
        <v>0.605</v>
      </c>
    </row>
    <row r="4564" spans="1:15" ht="12.75">
      <c r="A4564" s="52" t="s">
        <v>13</v>
      </c>
      <c r="B4564" s="6" t="s">
        <v>9</v>
      </c>
      <c r="C4564" s="297">
        <v>3</v>
      </c>
      <c r="D4564" s="297">
        <v>120</v>
      </c>
      <c r="E4564" s="302">
        <f t="shared" si="609"/>
        <v>0.36</v>
      </c>
      <c r="F4564" s="52"/>
      <c r="G4564" s="52"/>
      <c r="H4564" s="292">
        <f t="shared" si="610"/>
        <v>0</v>
      </c>
      <c r="I4564" s="52"/>
      <c r="J4564" s="52"/>
      <c r="K4564" s="326">
        <f t="shared" si="611"/>
        <v>0</v>
      </c>
      <c r="L4564" s="52">
        <v>3</v>
      </c>
      <c r="M4564" s="52">
        <v>120</v>
      </c>
      <c r="N4564" s="326">
        <f t="shared" si="612"/>
        <v>0.36</v>
      </c>
      <c r="O4564" s="308">
        <f t="shared" si="608"/>
        <v>0.72</v>
      </c>
    </row>
    <row r="4565" spans="1:15" ht="22.5">
      <c r="A4565" s="52" t="s">
        <v>595</v>
      </c>
      <c r="B4565" s="6" t="s">
        <v>596</v>
      </c>
      <c r="C4565" s="297">
        <v>9</v>
      </c>
      <c r="D4565" s="297">
        <v>25</v>
      </c>
      <c r="E4565" s="313">
        <f t="shared" si="609"/>
        <v>0.225</v>
      </c>
      <c r="F4565" s="52">
        <v>9</v>
      </c>
      <c r="G4565" s="52">
        <v>25</v>
      </c>
      <c r="H4565" s="292">
        <f t="shared" si="610"/>
        <v>0.225</v>
      </c>
      <c r="I4565" s="52">
        <v>6</v>
      </c>
      <c r="J4565" s="52">
        <v>25</v>
      </c>
      <c r="K4565" s="326">
        <f t="shared" si="611"/>
        <v>0.15</v>
      </c>
      <c r="L4565" s="52">
        <v>9</v>
      </c>
      <c r="M4565" s="52">
        <v>25</v>
      </c>
      <c r="N4565" s="326">
        <f t="shared" si="612"/>
        <v>0.225</v>
      </c>
      <c r="O4565" s="308">
        <f t="shared" si="608"/>
        <v>0.825</v>
      </c>
    </row>
    <row r="4566" spans="1:15" ht="12.75">
      <c r="A4566" s="52" t="s">
        <v>597</v>
      </c>
      <c r="B4566" s="6" t="s">
        <v>596</v>
      </c>
      <c r="C4566" s="297">
        <v>16</v>
      </c>
      <c r="D4566" s="297">
        <v>25</v>
      </c>
      <c r="E4566" s="313">
        <f t="shared" si="609"/>
        <v>0.4</v>
      </c>
      <c r="F4566" s="52">
        <v>16</v>
      </c>
      <c r="G4566" s="52">
        <v>25</v>
      </c>
      <c r="H4566" s="292">
        <f t="shared" si="610"/>
        <v>0.4</v>
      </c>
      <c r="I4566" s="52">
        <v>2</v>
      </c>
      <c r="J4566" s="52">
        <v>25</v>
      </c>
      <c r="K4566" s="326">
        <f t="shared" si="611"/>
        <v>0.05</v>
      </c>
      <c r="L4566" s="52">
        <v>16</v>
      </c>
      <c r="M4566" s="52">
        <v>25</v>
      </c>
      <c r="N4566" s="324">
        <f t="shared" si="612"/>
        <v>0.4</v>
      </c>
      <c r="O4566" s="308">
        <f t="shared" si="608"/>
        <v>1.25</v>
      </c>
    </row>
    <row r="4567" spans="1:15" ht="12.75">
      <c r="A4567" s="52" t="s">
        <v>598</v>
      </c>
      <c r="B4567" s="6" t="s">
        <v>596</v>
      </c>
      <c r="C4567" s="297">
        <v>16</v>
      </c>
      <c r="D4567" s="297">
        <v>15</v>
      </c>
      <c r="E4567" s="313">
        <f t="shared" si="609"/>
        <v>0.24</v>
      </c>
      <c r="F4567" s="52">
        <v>16</v>
      </c>
      <c r="G4567" s="52">
        <v>15</v>
      </c>
      <c r="H4567" s="292">
        <f t="shared" si="610"/>
        <v>0.24</v>
      </c>
      <c r="I4567" s="52">
        <v>2</v>
      </c>
      <c r="J4567" s="52">
        <v>15</v>
      </c>
      <c r="K4567" s="326">
        <f t="shared" si="611"/>
        <v>0.03</v>
      </c>
      <c r="L4567" s="52">
        <v>16</v>
      </c>
      <c r="M4567" s="52">
        <v>15</v>
      </c>
      <c r="N4567" s="326">
        <f t="shared" si="612"/>
        <v>0.24</v>
      </c>
      <c r="O4567" s="308">
        <f t="shared" si="608"/>
        <v>0.75</v>
      </c>
    </row>
    <row r="4568" spans="1:15" ht="22.5">
      <c r="A4568" s="52" t="s">
        <v>599</v>
      </c>
      <c r="B4568" s="6" t="s">
        <v>9</v>
      </c>
      <c r="C4568" s="297">
        <v>2</v>
      </c>
      <c r="D4568" s="297">
        <v>95</v>
      </c>
      <c r="E4568" s="313">
        <f t="shared" si="609"/>
        <v>0.19</v>
      </c>
      <c r="F4568" s="52"/>
      <c r="G4568" s="52"/>
      <c r="H4568" s="292">
        <f t="shared" si="610"/>
        <v>0</v>
      </c>
      <c r="I4568" s="52"/>
      <c r="J4568" s="52"/>
      <c r="K4568" s="324">
        <f t="shared" si="611"/>
        <v>0</v>
      </c>
      <c r="L4568" s="52"/>
      <c r="M4568" s="52"/>
      <c r="N4568" s="324">
        <f t="shared" si="612"/>
        <v>0</v>
      </c>
      <c r="O4568" s="308">
        <f t="shared" si="608"/>
        <v>0.19</v>
      </c>
    </row>
    <row r="4569" spans="1:15" ht="12.75">
      <c r="A4569" s="52" t="s">
        <v>602</v>
      </c>
      <c r="B4569" s="6" t="s">
        <v>9</v>
      </c>
      <c r="C4569" s="297">
        <v>4</v>
      </c>
      <c r="D4569" s="297">
        <v>95</v>
      </c>
      <c r="E4569" s="313">
        <f>(C4569*D4569)/1000</f>
        <v>0.38</v>
      </c>
      <c r="F4569" s="52"/>
      <c r="G4569" s="52"/>
      <c r="H4569" s="292">
        <f>(F4569*G4569)/1000</f>
        <v>0</v>
      </c>
      <c r="I4569" s="52">
        <v>4</v>
      </c>
      <c r="J4569" s="52">
        <v>95</v>
      </c>
      <c r="K4569" s="324">
        <f>(I4569*J4569)/1000</f>
        <v>0.38</v>
      </c>
      <c r="L4569" s="52"/>
      <c r="M4569" s="52"/>
      <c r="N4569" s="324">
        <f>(L4569*M4569)/1000</f>
        <v>0</v>
      </c>
      <c r="O4569" s="308">
        <f>E4569+H4569+K4569+N4569</f>
        <v>0.76</v>
      </c>
    </row>
    <row r="4570" spans="1:15" ht="33.75">
      <c r="A4570" s="52" t="s">
        <v>730</v>
      </c>
      <c r="B4570" s="6" t="s">
        <v>22</v>
      </c>
      <c r="C4570" s="297"/>
      <c r="D4570" s="297"/>
      <c r="E4570" s="302">
        <v>130</v>
      </c>
      <c r="F4570" s="52"/>
      <c r="G4570" s="52"/>
      <c r="H4570" s="292"/>
      <c r="I4570" s="52"/>
      <c r="J4570" s="52"/>
      <c r="K4570" s="324"/>
      <c r="L4570" s="52"/>
      <c r="M4570" s="52"/>
      <c r="N4570" s="324"/>
      <c r="O4570" s="308">
        <f>E4570+H4570+K4570+N4570</f>
        <v>130</v>
      </c>
    </row>
    <row r="4571" spans="1:15" ht="33.75">
      <c r="A4571" s="52" t="s">
        <v>603</v>
      </c>
      <c r="B4571" s="6" t="s">
        <v>22</v>
      </c>
      <c r="C4571" s="297"/>
      <c r="D4571" s="297"/>
      <c r="E4571" s="292">
        <v>50</v>
      </c>
      <c r="F4571" s="52"/>
      <c r="G4571" s="52"/>
      <c r="H4571" s="292">
        <v>40</v>
      </c>
      <c r="I4571" s="52"/>
      <c r="J4571" s="52"/>
      <c r="K4571" s="324">
        <v>80</v>
      </c>
      <c r="L4571" s="52"/>
      <c r="M4571" s="52"/>
      <c r="N4571" s="324">
        <v>50</v>
      </c>
      <c r="O4571" s="308">
        <f>E4571+H4571+K4571+N4571</f>
        <v>220</v>
      </c>
    </row>
    <row r="4572" spans="1:15" ht="31.5">
      <c r="A4572" s="1" t="s">
        <v>20</v>
      </c>
      <c r="B4572" s="6" t="s">
        <v>1</v>
      </c>
      <c r="C4572" s="327"/>
      <c r="D4572" s="327"/>
      <c r="E4572" s="286">
        <f>SUM(E4551:E4571)</f>
        <v>183.816</v>
      </c>
      <c r="F4572" s="157"/>
      <c r="G4572" s="157"/>
      <c r="H4572" s="286">
        <f>SUM(H4551:H4571)</f>
        <v>45.916</v>
      </c>
      <c r="I4572" s="157"/>
      <c r="J4572" s="157"/>
      <c r="K4572" s="286">
        <f>SUM(K4551:K4571)</f>
        <v>82.906</v>
      </c>
      <c r="L4572" s="286"/>
      <c r="M4572" s="286"/>
      <c r="N4572" s="286">
        <f>SUM(N4551:N4571)</f>
        <v>53.246</v>
      </c>
      <c r="O4572" s="286">
        <f>SUM(O4551:O4571)</f>
        <v>365.884</v>
      </c>
    </row>
    <row r="4573" spans="1:15" ht="12.75">
      <c r="A4573" s="280" t="s">
        <v>604</v>
      </c>
      <c r="B4573" s="280" t="s">
        <v>22</v>
      </c>
      <c r="C4573" s="282"/>
      <c r="D4573" s="282"/>
      <c r="E4573" s="316">
        <f>E4506+E4513+E4519+E4521+E4524+E4534+E4537+E4549+E4572</f>
        <v>2632.477822</v>
      </c>
      <c r="F4573" s="316"/>
      <c r="G4573" s="316"/>
      <c r="H4573" s="316">
        <f>H4506+H4513+H4519+H4521+H4524+H4534+H4537+H4549+H4572</f>
        <v>575.6388049999998</v>
      </c>
      <c r="I4573" s="316"/>
      <c r="J4573" s="316"/>
      <c r="K4573" s="316">
        <f>K4506+K4513+K4519+K4521+K4524+K4534+K4537+K4549+K4572</f>
        <v>216.689912</v>
      </c>
      <c r="L4573" s="316"/>
      <c r="M4573" s="316"/>
      <c r="N4573" s="316">
        <f>N4506+N4513+N4519+N4521+N4524+N4534+N4537+N4549+N4572</f>
        <v>938.87522</v>
      </c>
      <c r="O4573" s="316">
        <f>O4506+O4513+O4519+O4521+O4524+O4534+O4537+O4549+O4572</f>
        <v>4363.681759</v>
      </c>
    </row>
    <row r="4574" spans="1:15" ht="12.75">
      <c r="A4574" s="158"/>
      <c r="B4574" s="158"/>
      <c r="C4574" s="158"/>
      <c r="D4574" s="158"/>
      <c r="E4574" s="158"/>
      <c r="F4574" s="158"/>
      <c r="G4574" s="158"/>
      <c r="H4574" s="158"/>
      <c r="I4574" s="158"/>
      <c r="J4574" s="158"/>
      <c r="K4574" s="158"/>
      <c r="L4574" s="158"/>
      <c r="M4574" s="158"/>
      <c r="N4574" s="158"/>
      <c r="O4574" s="158"/>
    </row>
    <row r="4575" spans="1:15" ht="12.75">
      <c r="A4575" s="349" t="s">
        <v>605</v>
      </c>
      <c r="B4575" s="350"/>
      <c r="C4575" s="350"/>
      <c r="D4575" s="350"/>
      <c r="E4575" s="350"/>
      <c r="F4575" s="350"/>
      <c r="G4575" s="350"/>
      <c r="H4575" s="350"/>
      <c r="I4575" s="350"/>
      <c r="J4575" s="350"/>
      <c r="K4575" s="350"/>
      <c r="L4575" s="350"/>
      <c r="M4575" s="350"/>
      <c r="N4575" s="350"/>
      <c r="O4575" s="351"/>
    </row>
    <row r="4576" spans="1:15" ht="12.75">
      <c r="A4576" s="333"/>
      <c r="B4576" s="329"/>
      <c r="C4576" s="329"/>
      <c r="D4576" s="329"/>
      <c r="E4576" s="329"/>
      <c r="F4576" s="329"/>
      <c r="G4576" s="329"/>
      <c r="H4576" s="329"/>
      <c r="I4576" s="329"/>
      <c r="J4576" s="329"/>
      <c r="K4576" s="329"/>
      <c r="L4576" s="329"/>
      <c r="M4576" s="329"/>
      <c r="N4576" s="329"/>
      <c r="O4576" s="329"/>
    </row>
    <row r="4577" spans="1:15" ht="12.75">
      <c r="A4577" s="328" t="s">
        <v>606</v>
      </c>
      <c r="B4577" s="280" t="s">
        <v>22</v>
      </c>
      <c r="C4577" s="329"/>
      <c r="D4577" s="329"/>
      <c r="E4577" s="308">
        <v>50</v>
      </c>
      <c r="F4577" s="329"/>
      <c r="G4577" s="329"/>
      <c r="H4577" s="329"/>
      <c r="I4577" s="329"/>
      <c r="J4577" s="329"/>
      <c r="K4577" s="308"/>
      <c r="L4577" s="329"/>
      <c r="M4577" s="329"/>
      <c r="N4577" s="308"/>
      <c r="O4577" s="308">
        <f>E4577+H4577+K4577+N4577</f>
        <v>50</v>
      </c>
    </row>
    <row r="4578" spans="1:15" ht="12.75">
      <c r="A4578" s="328" t="s">
        <v>607</v>
      </c>
      <c r="B4578" s="280" t="s">
        <v>22</v>
      </c>
      <c r="C4578" s="329"/>
      <c r="D4578" s="329"/>
      <c r="E4578" s="308">
        <v>20</v>
      </c>
      <c r="F4578" s="329"/>
      <c r="G4578" s="329"/>
      <c r="H4578" s="308"/>
      <c r="I4578" s="329"/>
      <c r="J4578" s="329"/>
      <c r="K4578" s="308"/>
      <c r="L4578" s="329"/>
      <c r="M4578" s="329"/>
      <c r="N4578" s="308"/>
      <c r="O4578" s="308">
        <f>E4578+H4578+K4578+N4578</f>
        <v>20</v>
      </c>
    </row>
    <row r="4579" spans="1:15" ht="12.75">
      <c r="A4579" s="104" t="s">
        <v>608</v>
      </c>
      <c r="B4579" s="280" t="s">
        <v>22</v>
      </c>
      <c r="C4579" s="104"/>
      <c r="D4579" s="104"/>
      <c r="E4579" s="292"/>
      <c r="F4579" s="292"/>
      <c r="G4579" s="292"/>
      <c r="H4579" s="292"/>
      <c r="I4579" s="292"/>
      <c r="J4579" s="292"/>
      <c r="K4579" s="292"/>
      <c r="L4579" s="292"/>
      <c r="M4579" s="292"/>
      <c r="N4579" s="292"/>
      <c r="O4579" s="308">
        <f>E4579+H4579+K4579+N4579</f>
        <v>0</v>
      </c>
    </row>
    <row r="4580" spans="1:15" ht="21">
      <c r="A4580" s="167" t="s">
        <v>28</v>
      </c>
      <c r="B4580" s="167" t="s">
        <v>1</v>
      </c>
      <c r="C4580" s="52"/>
      <c r="D4580" s="52"/>
      <c r="E4580" s="302">
        <f>SUM(E4577:E4579)</f>
        <v>70</v>
      </c>
      <c r="F4580" s="313"/>
      <c r="G4580" s="313"/>
      <c r="H4580" s="302">
        <f>SUM(H4577:H4579)</f>
        <v>0</v>
      </c>
      <c r="I4580" s="313"/>
      <c r="J4580" s="313"/>
      <c r="K4580" s="302">
        <f>SUM(K4577:K4579)</f>
        <v>0</v>
      </c>
      <c r="L4580" s="302"/>
      <c r="M4580" s="302"/>
      <c r="N4580" s="302">
        <f>SUM(N4577:N4579)</f>
        <v>0</v>
      </c>
      <c r="O4580" s="286">
        <f>SUM(O4577:O4579)</f>
        <v>70</v>
      </c>
    </row>
    <row r="4581" spans="1:15" ht="12.75">
      <c r="A4581" s="352" t="s">
        <v>609</v>
      </c>
      <c r="B4581" s="353"/>
      <c r="C4581" s="353"/>
      <c r="D4581" s="353"/>
      <c r="E4581" s="353"/>
      <c r="F4581" s="353"/>
      <c r="G4581" s="353"/>
      <c r="H4581" s="353"/>
      <c r="I4581" s="353"/>
      <c r="J4581" s="353"/>
      <c r="K4581" s="353"/>
      <c r="L4581" s="353"/>
      <c r="M4581" s="353"/>
      <c r="N4581" s="353"/>
      <c r="O4581" s="354"/>
    </row>
    <row r="4582" spans="1:15" ht="21">
      <c r="A4582" s="167" t="s">
        <v>30</v>
      </c>
      <c r="B4582" s="167" t="s">
        <v>22</v>
      </c>
      <c r="C4582" s="167"/>
      <c r="D4582" s="168"/>
      <c r="E4582" s="302">
        <v>1.345</v>
      </c>
      <c r="F4582" s="302"/>
      <c r="G4582" s="302"/>
      <c r="H4582" s="302">
        <v>1.345</v>
      </c>
      <c r="I4582" s="302"/>
      <c r="J4582" s="302"/>
      <c r="K4582" s="302">
        <v>1.345</v>
      </c>
      <c r="L4582" s="302"/>
      <c r="M4582" s="302"/>
      <c r="N4582" s="302">
        <v>1.345</v>
      </c>
      <c r="O4582" s="316">
        <f>E4582+H4582+K4582+N4582</f>
        <v>5.38</v>
      </c>
    </row>
    <row r="4583" spans="1:15" ht="105">
      <c r="A4583" s="167" t="s">
        <v>610</v>
      </c>
      <c r="B4583" s="167" t="s">
        <v>22</v>
      </c>
      <c r="C4583" s="167"/>
      <c r="D4583" s="167"/>
      <c r="E4583" s="302">
        <v>2.625</v>
      </c>
      <c r="F4583" s="313"/>
      <c r="G4583" s="313"/>
      <c r="H4583" s="302">
        <v>2.625</v>
      </c>
      <c r="I4583" s="313"/>
      <c r="J4583" s="313"/>
      <c r="K4583" s="302">
        <v>2.625</v>
      </c>
      <c r="L4583" s="313"/>
      <c r="M4583" s="313"/>
      <c r="N4583" s="302">
        <v>2.625</v>
      </c>
      <c r="O4583" s="316">
        <f aca="true" t="shared" si="613" ref="O4583:O4590">E4583+H4583+K4583+N4583</f>
        <v>10.5</v>
      </c>
    </row>
    <row r="4584" spans="1:15" ht="31.5">
      <c r="A4584" s="167" t="s">
        <v>34</v>
      </c>
      <c r="B4584" s="167" t="s">
        <v>22</v>
      </c>
      <c r="C4584" s="167"/>
      <c r="D4584" s="167"/>
      <c r="E4584" s="302">
        <v>4</v>
      </c>
      <c r="F4584" s="313"/>
      <c r="G4584" s="313"/>
      <c r="H4584" s="313"/>
      <c r="I4584" s="313"/>
      <c r="J4584" s="313"/>
      <c r="K4584" s="302">
        <v>4</v>
      </c>
      <c r="L4584" s="313"/>
      <c r="M4584" s="313"/>
      <c r="N4584" s="313"/>
      <c r="O4584" s="316">
        <f t="shared" si="613"/>
        <v>8</v>
      </c>
    </row>
    <row r="4585" spans="1:15" ht="52.5">
      <c r="A4585" s="167" t="s">
        <v>38</v>
      </c>
      <c r="B4585" s="167" t="s">
        <v>22</v>
      </c>
      <c r="C4585" s="167"/>
      <c r="D4585" s="167"/>
      <c r="E4585" s="302">
        <v>2.918</v>
      </c>
      <c r="F4585" s="302"/>
      <c r="G4585" s="302"/>
      <c r="H4585" s="302">
        <v>2.917</v>
      </c>
      <c r="I4585" s="302"/>
      <c r="J4585" s="302"/>
      <c r="K4585" s="302">
        <v>2.918</v>
      </c>
      <c r="L4585" s="302"/>
      <c r="M4585" s="302"/>
      <c r="N4585" s="302">
        <v>2.917</v>
      </c>
      <c r="O4585" s="316">
        <f t="shared" si="613"/>
        <v>11.67</v>
      </c>
    </row>
    <row r="4586" spans="1:15" ht="105">
      <c r="A4586" s="167" t="s">
        <v>39</v>
      </c>
      <c r="B4586" s="167" t="s">
        <v>22</v>
      </c>
      <c r="C4586" s="167"/>
      <c r="D4586" s="167"/>
      <c r="E4586" s="313">
        <v>4.5</v>
      </c>
      <c r="F4586" s="313"/>
      <c r="G4586" s="313"/>
      <c r="H4586" s="313"/>
      <c r="I4586" s="313"/>
      <c r="J4586" s="313"/>
      <c r="K4586" s="313">
        <v>4.5</v>
      </c>
      <c r="L4586" s="313"/>
      <c r="M4586" s="313"/>
      <c r="N4586" s="313"/>
      <c r="O4586" s="316">
        <f t="shared" si="613"/>
        <v>9</v>
      </c>
    </row>
    <row r="4587" spans="1:15" ht="21">
      <c r="A4587" s="167" t="s">
        <v>613</v>
      </c>
      <c r="B4587" s="167" t="s">
        <v>612</v>
      </c>
      <c r="C4587" s="167"/>
      <c r="D4587" s="167"/>
      <c r="E4587" s="302">
        <v>2.728</v>
      </c>
      <c r="F4587" s="302"/>
      <c r="G4587" s="302"/>
      <c r="H4587" s="302">
        <v>2.729</v>
      </c>
      <c r="I4587" s="302"/>
      <c r="J4587" s="302"/>
      <c r="K4587" s="302">
        <v>2.728</v>
      </c>
      <c r="L4587" s="302"/>
      <c r="M4587" s="302"/>
      <c r="N4587" s="302">
        <v>2.729</v>
      </c>
      <c r="O4587" s="316">
        <f t="shared" si="613"/>
        <v>10.914000000000001</v>
      </c>
    </row>
    <row r="4588" spans="1:15" ht="21">
      <c r="A4588" s="167" t="s">
        <v>36</v>
      </c>
      <c r="B4588" s="167" t="s">
        <v>22</v>
      </c>
      <c r="C4588" s="167"/>
      <c r="D4588" s="313"/>
      <c r="E4588" s="313">
        <v>4.649</v>
      </c>
      <c r="F4588" s="313"/>
      <c r="G4588" s="313"/>
      <c r="H4588" s="313">
        <v>4.649</v>
      </c>
      <c r="I4588" s="313"/>
      <c r="J4588" s="313"/>
      <c r="K4588" s="313">
        <v>4.649</v>
      </c>
      <c r="L4588" s="313"/>
      <c r="M4588" s="313"/>
      <c r="N4588" s="313">
        <v>4.649</v>
      </c>
      <c r="O4588" s="316">
        <f t="shared" si="613"/>
        <v>18.596</v>
      </c>
    </row>
    <row r="4589" spans="1:15" ht="52.5">
      <c r="A4589" s="167" t="s">
        <v>614</v>
      </c>
      <c r="B4589" s="167" t="s">
        <v>1</v>
      </c>
      <c r="C4589" s="167"/>
      <c r="D4589" s="167"/>
      <c r="E4589" s="302">
        <v>0.875</v>
      </c>
      <c r="F4589" s="302"/>
      <c r="G4589" s="302"/>
      <c r="H4589" s="302">
        <v>0.875</v>
      </c>
      <c r="I4589" s="302"/>
      <c r="J4589" s="302"/>
      <c r="K4589" s="302">
        <v>0.875</v>
      </c>
      <c r="L4589" s="302"/>
      <c r="M4589" s="302"/>
      <c r="N4589" s="302">
        <v>0.875</v>
      </c>
      <c r="O4589" s="316">
        <f t="shared" si="613"/>
        <v>3.5</v>
      </c>
    </row>
    <row r="4590" spans="1:15" ht="21">
      <c r="A4590" s="167" t="s">
        <v>655</v>
      </c>
      <c r="B4590" s="167" t="s">
        <v>1</v>
      </c>
      <c r="C4590" s="167"/>
      <c r="D4590" s="167"/>
      <c r="E4590" s="302">
        <v>30</v>
      </c>
      <c r="F4590" s="302"/>
      <c r="G4590" s="302"/>
      <c r="H4590" s="302">
        <v>20</v>
      </c>
      <c r="I4590" s="302"/>
      <c r="J4590" s="302"/>
      <c r="K4590" s="302"/>
      <c r="L4590" s="302"/>
      <c r="M4590" s="302"/>
      <c r="N4590" s="302">
        <v>20</v>
      </c>
      <c r="O4590" s="316">
        <f t="shared" si="613"/>
        <v>70</v>
      </c>
    </row>
    <row r="4591" spans="1:15" ht="21.75">
      <c r="A4591" s="331" t="s">
        <v>616</v>
      </c>
      <c r="B4591" s="280" t="s">
        <v>1</v>
      </c>
      <c r="C4591" s="282"/>
      <c r="D4591" s="282"/>
      <c r="E4591" s="316">
        <f>SUM(E4582:E4590)</f>
        <v>53.64</v>
      </c>
      <c r="F4591" s="316"/>
      <c r="G4591" s="316"/>
      <c r="H4591" s="316">
        <f>SUM(H4582:H4590)</f>
        <v>35.14</v>
      </c>
      <c r="I4591" s="316"/>
      <c r="J4591" s="316"/>
      <c r="K4591" s="316">
        <f>SUM(K4582:K4590)</f>
        <v>23.64</v>
      </c>
      <c r="L4591" s="316"/>
      <c r="M4591" s="316"/>
      <c r="N4591" s="316">
        <f>SUM(N4582:N4590)</f>
        <v>35.14</v>
      </c>
      <c r="O4591" s="316">
        <f>SUM(O4582:O4590)</f>
        <v>147.56</v>
      </c>
    </row>
    <row r="4592" spans="1:15" ht="12.75">
      <c r="A4592" s="158"/>
      <c r="B4592" s="16"/>
      <c r="C4592" s="158"/>
      <c r="D4592" s="158"/>
      <c r="E4592" s="158"/>
      <c r="F4592" s="158"/>
      <c r="G4592" s="158"/>
      <c r="H4592" s="158"/>
      <c r="I4592" s="158"/>
      <c r="J4592" s="158"/>
      <c r="K4592" s="158"/>
      <c r="L4592" s="158"/>
      <c r="M4592" s="158"/>
      <c r="N4592" s="158"/>
      <c r="O4592" s="158"/>
    </row>
    <row r="4593" spans="1:15" ht="12.75">
      <c r="A4593" s="355" t="s">
        <v>617</v>
      </c>
      <c r="B4593" s="356"/>
      <c r="C4593" s="357"/>
      <c r="D4593" s="158"/>
      <c r="E4593" s="316">
        <f>E4573+E4580+E4591</f>
        <v>2756.1178219999997</v>
      </c>
      <c r="F4593" s="341"/>
      <c r="G4593" s="341"/>
      <c r="H4593" s="316">
        <f>H4573+H4580+H4591</f>
        <v>610.7788049999998</v>
      </c>
      <c r="I4593" s="341"/>
      <c r="J4593" s="341"/>
      <c r="K4593" s="316">
        <f>K4573+K4580+K4591</f>
        <v>240.32991199999998</v>
      </c>
      <c r="L4593" s="341"/>
      <c r="M4593" s="341"/>
      <c r="N4593" s="316">
        <f>N4573+N4580+N4591</f>
        <v>974.01522</v>
      </c>
      <c r="O4593" s="316">
        <f>O4573+O4580+O4591</f>
        <v>4581.2417590000005</v>
      </c>
    </row>
    <row r="4594" spans="1:15" ht="12.75">
      <c r="A4594" s="474" t="s">
        <v>738</v>
      </c>
      <c r="B4594" s="386"/>
      <c r="C4594" s="386"/>
      <c r="D4594" s="475"/>
      <c r="E4594" s="477">
        <v>26514.63</v>
      </c>
      <c r="F4594" s="477"/>
      <c r="G4594" s="477"/>
      <c r="H4594" s="477">
        <v>13022.94</v>
      </c>
      <c r="I4594" s="477"/>
      <c r="J4594" s="477"/>
      <c r="K4594" s="477">
        <v>14992.68</v>
      </c>
      <c r="L4594" s="477"/>
      <c r="M4594" s="477"/>
      <c r="N4594" s="477">
        <v>17771.3</v>
      </c>
      <c r="O4594" s="477">
        <f>E4594+H4594+K4594+N4594</f>
        <v>72301.55</v>
      </c>
    </row>
    <row r="4596" spans="1:15" ht="12.75">
      <c r="A4596" s="474" t="s">
        <v>739</v>
      </c>
      <c r="B4596" s="474"/>
      <c r="C4596" s="474"/>
      <c r="D4596" s="476"/>
      <c r="E4596" s="153">
        <f>E4594+E719+E484+E419+E381+E353+E340+E317+E238+E177+E129+E52</f>
        <v>97420.99503509999</v>
      </c>
      <c r="F4596" s="153"/>
      <c r="G4596" s="153"/>
      <c r="H4596" s="153">
        <f>H4594+H719+H484+H419+H381+H353+H340+H317+H238+H177+H129+H52</f>
        <v>28273.2522851</v>
      </c>
      <c r="I4596" s="153"/>
      <c r="J4596" s="153"/>
      <c r="K4596" s="153">
        <f>K4594+K719+K484+K419+K381+K353+K340+K317+K238+K177+K129+K52</f>
        <v>30379.179035099995</v>
      </c>
      <c r="L4596" s="153"/>
      <c r="M4596" s="153"/>
      <c r="N4596" s="153">
        <f>N4594+N719+N484+N419+N381+N353+N340+N317+N238+N177+N129+N52</f>
        <v>32564.7386881</v>
      </c>
      <c r="O4596" s="153">
        <f>O4594+O719+O484+O419+O381+O353+O340+O317+O238+O177+O129+O52</f>
        <v>188638.1650434</v>
      </c>
    </row>
  </sheetData>
  <mergeCells count="877">
    <mergeCell ref="A353:B353"/>
    <mergeCell ref="A25:E25"/>
    <mergeCell ref="C58:N58"/>
    <mergeCell ref="A4594:C4594"/>
    <mergeCell ref="C343:N343"/>
    <mergeCell ref="C344:E344"/>
    <mergeCell ref="F344:H344"/>
    <mergeCell ref="I344:K344"/>
    <mergeCell ref="M704:M705"/>
    <mergeCell ref="N704:N705"/>
    <mergeCell ref="O704:O705"/>
    <mergeCell ref="I704:I705"/>
    <mergeCell ref="J704:J705"/>
    <mergeCell ref="K704:K705"/>
    <mergeCell ref="L704:L705"/>
    <mergeCell ref="M702:M703"/>
    <mergeCell ref="N702:N703"/>
    <mergeCell ref="O702:O703"/>
    <mergeCell ref="B704:B705"/>
    <mergeCell ref="C704:C705"/>
    <mergeCell ref="D704:D705"/>
    <mergeCell ref="E704:E705"/>
    <mergeCell ref="F704:F705"/>
    <mergeCell ref="G704:G705"/>
    <mergeCell ref="H704:H705"/>
    <mergeCell ref="I702:I703"/>
    <mergeCell ref="J702:J703"/>
    <mergeCell ref="K702:K703"/>
    <mergeCell ref="L702:L703"/>
    <mergeCell ref="M687:M688"/>
    <mergeCell ref="N687:N688"/>
    <mergeCell ref="O687:O688"/>
    <mergeCell ref="B702:B703"/>
    <mergeCell ref="C702:C703"/>
    <mergeCell ref="D702:D703"/>
    <mergeCell ref="E702:E703"/>
    <mergeCell ref="F702:F703"/>
    <mergeCell ref="G702:G703"/>
    <mergeCell ref="H702:H703"/>
    <mergeCell ref="I687:I688"/>
    <mergeCell ref="J687:J688"/>
    <mergeCell ref="K687:K688"/>
    <mergeCell ref="L687:L688"/>
    <mergeCell ref="M651:M652"/>
    <mergeCell ref="N651:N652"/>
    <mergeCell ref="O651:O652"/>
    <mergeCell ref="B687:B688"/>
    <mergeCell ref="C687:C688"/>
    <mergeCell ref="D687:D688"/>
    <mergeCell ref="E687:E688"/>
    <mergeCell ref="F687:F688"/>
    <mergeCell ref="G687:G688"/>
    <mergeCell ref="H687:H688"/>
    <mergeCell ref="I651:I652"/>
    <mergeCell ref="J651:J652"/>
    <mergeCell ref="K651:K652"/>
    <mergeCell ref="L651:L652"/>
    <mergeCell ref="M645:M646"/>
    <mergeCell ref="N645:N646"/>
    <mergeCell ref="O645:O646"/>
    <mergeCell ref="B651:B652"/>
    <mergeCell ref="C651:C652"/>
    <mergeCell ref="D651:D652"/>
    <mergeCell ref="E651:E652"/>
    <mergeCell ref="F651:F652"/>
    <mergeCell ref="G651:G652"/>
    <mergeCell ref="H651:H652"/>
    <mergeCell ref="I645:I646"/>
    <mergeCell ref="J645:J646"/>
    <mergeCell ref="K645:K646"/>
    <mergeCell ref="L645:L646"/>
    <mergeCell ref="M631:M632"/>
    <mergeCell ref="N631:N632"/>
    <mergeCell ref="O631:O632"/>
    <mergeCell ref="B645:B646"/>
    <mergeCell ref="C645:C646"/>
    <mergeCell ref="D645:D646"/>
    <mergeCell ref="E645:E646"/>
    <mergeCell ref="F645:F646"/>
    <mergeCell ref="G645:G646"/>
    <mergeCell ref="H645:H646"/>
    <mergeCell ref="I631:I632"/>
    <mergeCell ref="J631:J632"/>
    <mergeCell ref="K631:K632"/>
    <mergeCell ref="L631:L632"/>
    <mergeCell ref="M627:M628"/>
    <mergeCell ref="N627:N628"/>
    <mergeCell ref="O627:O628"/>
    <mergeCell ref="B631:B632"/>
    <mergeCell ref="C631:C632"/>
    <mergeCell ref="D631:D632"/>
    <mergeCell ref="E631:E632"/>
    <mergeCell ref="F631:F632"/>
    <mergeCell ref="G631:G632"/>
    <mergeCell ref="H631:H632"/>
    <mergeCell ref="I627:I628"/>
    <mergeCell ref="J627:J628"/>
    <mergeCell ref="K627:K628"/>
    <mergeCell ref="L627:L628"/>
    <mergeCell ref="A179:O179"/>
    <mergeCell ref="A180:O180"/>
    <mergeCell ref="C183:K183"/>
    <mergeCell ref="A240:O240"/>
    <mergeCell ref="C184:E184"/>
    <mergeCell ref="F184:H184"/>
    <mergeCell ref="I184:K184"/>
    <mergeCell ref="A186:D186"/>
    <mergeCell ref="A202:E202"/>
    <mergeCell ref="A229:O229"/>
    <mergeCell ref="A241:O241"/>
    <mergeCell ref="A242:O242"/>
    <mergeCell ref="A239:Q239"/>
    <mergeCell ref="C245:K245"/>
    <mergeCell ref="C246:E246"/>
    <mergeCell ref="F246:H246"/>
    <mergeCell ref="I246:K246"/>
    <mergeCell ref="L246:N246"/>
    <mergeCell ref="L324:N324"/>
    <mergeCell ref="A326:N326"/>
    <mergeCell ref="O328:O330"/>
    <mergeCell ref="O331:O333"/>
    <mergeCell ref="A355:O355"/>
    <mergeCell ref="A323:A325"/>
    <mergeCell ref="B323:B325"/>
    <mergeCell ref="C323:N323"/>
    <mergeCell ref="O323:O325"/>
    <mergeCell ref="C324:E324"/>
    <mergeCell ref="F324:H324"/>
    <mergeCell ref="A342:O342"/>
    <mergeCell ref="I324:K324"/>
    <mergeCell ref="A159:A161"/>
    <mergeCell ref="B159:B161"/>
    <mergeCell ref="A320:O320"/>
    <mergeCell ref="A321:O321"/>
    <mergeCell ref="A163:O163"/>
    <mergeCell ref="A169:O169"/>
    <mergeCell ref="A305:O305"/>
    <mergeCell ref="A319:O319"/>
    <mergeCell ref="A248:D248"/>
    <mergeCell ref="A268:E268"/>
    <mergeCell ref="A133:A135"/>
    <mergeCell ref="O133:O135"/>
    <mergeCell ref="A136:O136"/>
    <mergeCell ref="A139:A140"/>
    <mergeCell ref="B139:B140"/>
    <mergeCell ref="C139:C140"/>
    <mergeCell ref="D139:D140"/>
    <mergeCell ref="E139:E140"/>
    <mergeCell ref="F139:F140"/>
    <mergeCell ref="G139:G140"/>
    <mergeCell ref="C133:N133"/>
    <mergeCell ref="C134:E134"/>
    <mergeCell ref="F134:H134"/>
    <mergeCell ref="I134:K134"/>
    <mergeCell ref="L134:N134"/>
    <mergeCell ref="B133:B135"/>
    <mergeCell ref="C12:N12"/>
    <mergeCell ref="C6:N6"/>
    <mergeCell ref="C7:E7"/>
    <mergeCell ref="F7:H7"/>
    <mergeCell ref="I7:K7"/>
    <mergeCell ref="A127:D127"/>
    <mergeCell ref="D131:L131"/>
    <mergeCell ref="D132:L132"/>
    <mergeCell ref="A71:D71"/>
    <mergeCell ref="A356:O356"/>
    <mergeCell ref="C359:K359"/>
    <mergeCell ref="C360:E360"/>
    <mergeCell ref="F360:H360"/>
    <mergeCell ref="I360:K360"/>
    <mergeCell ref="A362:E362"/>
    <mergeCell ref="A374:O374"/>
    <mergeCell ref="A383:O383"/>
    <mergeCell ref="A384:O384"/>
    <mergeCell ref="A385:O385"/>
    <mergeCell ref="C388:K388"/>
    <mergeCell ref="C389:E389"/>
    <mergeCell ref="F389:H389"/>
    <mergeCell ref="I389:K389"/>
    <mergeCell ref="L389:N389"/>
    <mergeCell ref="A391:O391"/>
    <mergeCell ref="A396:E396"/>
    <mergeCell ref="A401:O401"/>
    <mergeCell ref="A404:O404"/>
    <mergeCell ref="A416:O416"/>
    <mergeCell ref="A421:O421"/>
    <mergeCell ref="A422:O422"/>
    <mergeCell ref="A423:O423"/>
    <mergeCell ref="C427:E427"/>
    <mergeCell ref="F427:H427"/>
    <mergeCell ref="I427:K427"/>
    <mergeCell ref="C426:N426"/>
    <mergeCell ref="A487:O487"/>
    <mergeCell ref="A429:O429"/>
    <mergeCell ref="A446:E446"/>
    <mergeCell ref="A466:O466"/>
    <mergeCell ref="A486:O486"/>
    <mergeCell ref="B505:B506"/>
    <mergeCell ref="C505:C506"/>
    <mergeCell ref="D505:D506"/>
    <mergeCell ref="E505:E506"/>
    <mergeCell ref="K505:K506"/>
    <mergeCell ref="L505:L506"/>
    <mergeCell ref="M505:M506"/>
    <mergeCell ref="F505:F506"/>
    <mergeCell ref="G505:G506"/>
    <mergeCell ref="H505:H506"/>
    <mergeCell ref="I505:I506"/>
    <mergeCell ref="A157:O157"/>
    <mergeCell ref="N505:N506"/>
    <mergeCell ref="O505:O506"/>
    <mergeCell ref="B509:B510"/>
    <mergeCell ref="C509:C510"/>
    <mergeCell ref="D509:D510"/>
    <mergeCell ref="E509:E510"/>
    <mergeCell ref="F509:F510"/>
    <mergeCell ref="G509:G510"/>
    <mergeCell ref="H509:H510"/>
    <mergeCell ref="A513:A514"/>
    <mergeCell ref="B513:B514"/>
    <mergeCell ref="C513:C514"/>
    <mergeCell ref="D513:D514"/>
    <mergeCell ref="L513:L514"/>
    <mergeCell ref="E513:E514"/>
    <mergeCell ref="F513:F514"/>
    <mergeCell ref="G513:G514"/>
    <mergeCell ref="H513:H514"/>
    <mergeCell ref="H516:H517"/>
    <mergeCell ref="I513:I514"/>
    <mergeCell ref="J513:J514"/>
    <mergeCell ref="K513:K514"/>
    <mergeCell ref="D516:D517"/>
    <mergeCell ref="E516:E517"/>
    <mergeCell ref="F516:F517"/>
    <mergeCell ref="G516:G517"/>
    <mergeCell ref="A150:O150"/>
    <mergeCell ref="I516:I517"/>
    <mergeCell ref="J516:J517"/>
    <mergeCell ref="K516:K517"/>
    <mergeCell ref="L516:L517"/>
    <mergeCell ref="M513:M514"/>
    <mergeCell ref="N513:N514"/>
    <mergeCell ref="O513:O514"/>
    <mergeCell ref="B516:B517"/>
    <mergeCell ref="C516:C517"/>
    <mergeCell ref="A546:A547"/>
    <mergeCell ref="C546:C547"/>
    <mergeCell ref="D546:D547"/>
    <mergeCell ref="E546:E547"/>
    <mergeCell ref="F546:F547"/>
    <mergeCell ref="G546:G547"/>
    <mergeCell ref="H546:H547"/>
    <mergeCell ref="I546:I547"/>
    <mergeCell ref="J546:J547"/>
    <mergeCell ref="K546:K547"/>
    <mergeCell ref="L546:L547"/>
    <mergeCell ref="M546:M547"/>
    <mergeCell ref="N546:N547"/>
    <mergeCell ref="O546:O547"/>
    <mergeCell ref="B566:B567"/>
    <mergeCell ref="C566:C567"/>
    <mergeCell ref="D566:D567"/>
    <mergeCell ref="E566:E567"/>
    <mergeCell ref="F566:F567"/>
    <mergeCell ref="G566:G567"/>
    <mergeCell ref="H566:H567"/>
    <mergeCell ref="I566:I567"/>
    <mergeCell ref="J566:J567"/>
    <mergeCell ref="K566:K567"/>
    <mergeCell ref="L566:L567"/>
    <mergeCell ref="M566:M567"/>
    <mergeCell ref="N566:N567"/>
    <mergeCell ref="O566:O567"/>
    <mergeCell ref="B568:B569"/>
    <mergeCell ref="C568:C569"/>
    <mergeCell ref="D568:D569"/>
    <mergeCell ref="E568:E569"/>
    <mergeCell ref="F568:F569"/>
    <mergeCell ref="G568:G569"/>
    <mergeCell ref="H568:H569"/>
    <mergeCell ref="I568:I569"/>
    <mergeCell ref="J568:J569"/>
    <mergeCell ref="K568:K569"/>
    <mergeCell ref="L568:L569"/>
    <mergeCell ref="M568:M569"/>
    <mergeCell ref="H139:H140"/>
    <mergeCell ref="I139:I140"/>
    <mergeCell ref="J139:J140"/>
    <mergeCell ref="K139:K140"/>
    <mergeCell ref="M139:M140"/>
    <mergeCell ref="N139:N140"/>
    <mergeCell ref="O139:O140"/>
    <mergeCell ref="L139:L140"/>
    <mergeCell ref="B573:B574"/>
    <mergeCell ref="C573:C574"/>
    <mergeCell ref="D573:D574"/>
    <mergeCell ref="E573:E574"/>
    <mergeCell ref="F573:F574"/>
    <mergeCell ref="G573:G574"/>
    <mergeCell ref="H573:H574"/>
    <mergeCell ref="I573:I574"/>
    <mergeCell ref="J573:J574"/>
    <mergeCell ref="K573:K574"/>
    <mergeCell ref="L573:L574"/>
    <mergeCell ref="M573:M574"/>
    <mergeCell ref="N573:N574"/>
    <mergeCell ref="O573:O574"/>
    <mergeCell ref="B612:B613"/>
    <mergeCell ref="C612:C613"/>
    <mergeCell ref="D612:D613"/>
    <mergeCell ref="E612:E613"/>
    <mergeCell ref="F612:F613"/>
    <mergeCell ref="G612:G613"/>
    <mergeCell ref="H612:H613"/>
    <mergeCell ref="I612:I613"/>
    <mergeCell ref="J612:J613"/>
    <mergeCell ref="K612:K613"/>
    <mergeCell ref="L612:L613"/>
    <mergeCell ref="M612:M613"/>
    <mergeCell ref="N612:N613"/>
    <mergeCell ref="O612:O613"/>
    <mergeCell ref="B619:B620"/>
    <mergeCell ref="C619:C620"/>
    <mergeCell ref="D619:D620"/>
    <mergeCell ref="E619:E620"/>
    <mergeCell ref="F619:F620"/>
    <mergeCell ref="G619:G620"/>
    <mergeCell ref="H619:H620"/>
    <mergeCell ref="I619:I620"/>
    <mergeCell ref="J619:J620"/>
    <mergeCell ref="K619:K620"/>
    <mergeCell ref="L619:L620"/>
    <mergeCell ref="M619:M620"/>
    <mergeCell ref="N619:N620"/>
    <mergeCell ref="O619:O620"/>
    <mergeCell ref="B623:B624"/>
    <mergeCell ref="C623:C624"/>
    <mergeCell ref="D623:D624"/>
    <mergeCell ref="E623:E624"/>
    <mergeCell ref="F623:F624"/>
    <mergeCell ref="G623:G624"/>
    <mergeCell ref="H623:H624"/>
    <mergeCell ref="I623:I624"/>
    <mergeCell ref="J623:J624"/>
    <mergeCell ref="K623:K624"/>
    <mergeCell ref="L623:L624"/>
    <mergeCell ref="M623:M624"/>
    <mergeCell ref="N623:N624"/>
    <mergeCell ref="A91:D91"/>
    <mergeCell ref="A92:D92"/>
    <mergeCell ref="A93:O93"/>
    <mergeCell ref="A115:D115"/>
    <mergeCell ref="A488:A490"/>
    <mergeCell ref="B488:B490"/>
    <mergeCell ref="C488:N488"/>
    <mergeCell ref="O488:O490"/>
    <mergeCell ref="C489:E489"/>
    <mergeCell ref="A73:D73"/>
    <mergeCell ref="A80:D80"/>
    <mergeCell ref="A62:D62"/>
    <mergeCell ref="A67:D67"/>
    <mergeCell ref="C59:E59"/>
    <mergeCell ref="F59:H59"/>
    <mergeCell ref="I59:K59"/>
    <mergeCell ref="A4596:C4596"/>
    <mergeCell ref="A54:O54"/>
    <mergeCell ref="A55:O55"/>
    <mergeCell ref="A45:O45"/>
    <mergeCell ref="A39:O39"/>
    <mergeCell ref="A2:O2"/>
    <mergeCell ref="A4:O4"/>
    <mergeCell ref="A16:D16"/>
    <mergeCell ref="A10:O10"/>
    <mergeCell ref="C13:E13"/>
    <mergeCell ref="F13:H13"/>
    <mergeCell ref="I13:K13"/>
    <mergeCell ref="A15:O15"/>
    <mergeCell ref="F489:H489"/>
    <mergeCell ref="I489:K489"/>
    <mergeCell ref="L489:N489"/>
    <mergeCell ref="J509:J510"/>
    <mergeCell ref="K509:K510"/>
    <mergeCell ref="L509:L510"/>
    <mergeCell ref="M509:M510"/>
    <mergeCell ref="N509:N510"/>
    <mergeCell ref="I509:I510"/>
    <mergeCell ref="J505:J506"/>
    <mergeCell ref="O509:O510"/>
    <mergeCell ref="M516:M517"/>
    <mergeCell ref="N516:N517"/>
    <mergeCell ref="O516:O517"/>
    <mergeCell ref="N568:N569"/>
    <mergeCell ref="O568:O569"/>
    <mergeCell ref="B570:B571"/>
    <mergeCell ref="C570:C571"/>
    <mergeCell ref="D570:D571"/>
    <mergeCell ref="E570:E571"/>
    <mergeCell ref="F570:F571"/>
    <mergeCell ref="G570:G571"/>
    <mergeCell ref="H570:H571"/>
    <mergeCell ref="I570:I571"/>
    <mergeCell ref="J570:J571"/>
    <mergeCell ref="K570:K571"/>
    <mergeCell ref="L570:L571"/>
    <mergeCell ref="M570:M571"/>
    <mergeCell ref="N570:N571"/>
    <mergeCell ref="O570:O571"/>
    <mergeCell ref="O623:O624"/>
    <mergeCell ref="B627:B628"/>
    <mergeCell ref="C627:C628"/>
    <mergeCell ref="D627:D628"/>
    <mergeCell ref="E627:E628"/>
    <mergeCell ref="F627:F628"/>
    <mergeCell ref="G627:G628"/>
    <mergeCell ref="H627:H628"/>
    <mergeCell ref="A724:O724"/>
    <mergeCell ref="A726:O726"/>
    <mergeCell ref="C728:N728"/>
    <mergeCell ref="C729:E729"/>
    <mergeCell ref="F729:H729"/>
    <mergeCell ref="I729:K729"/>
    <mergeCell ref="L729:N729"/>
    <mergeCell ref="A731:O731"/>
    <mergeCell ref="A732:O732"/>
    <mergeCell ref="A751:D751"/>
    <mergeCell ref="A758:O758"/>
    <mergeCell ref="A785:E785"/>
    <mergeCell ref="A827:O827"/>
    <mergeCell ref="A832:O832"/>
    <mergeCell ref="A847:C847"/>
    <mergeCell ref="A848:O848"/>
    <mergeCell ref="C850:N850"/>
    <mergeCell ref="C851:E851"/>
    <mergeCell ref="F851:H851"/>
    <mergeCell ref="I851:K851"/>
    <mergeCell ref="L851:N851"/>
    <mergeCell ref="A853:O853"/>
    <mergeCell ref="A854:O854"/>
    <mergeCell ref="A873:D873"/>
    <mergeCell ref="A880:O880"/>
    <mergeCell ref="A903:E903"/>
    <mergeCell ref="A943:O943"/>
    <mergeCell ref="A949:O949"/>
    <mergeCell ref="A961:C961"/>
    <mergeCell ref="A968:O968"/>
    <mergeCell ref="C970:N970"/>
    <mergeCell ref="C971:E971"/>
    <mergeCell ref="F971:H971"/>
    <mergeCell ref="I971:K971"/>
    <mergeCell ref="L971:N971"/>
    <mergeCell ref="A973:O973"/>
    <mergeCell ref="A974:O974"/>
    <mergeCell ref="A993:D993"/>
    <mergeCell ref="A1000:O1000"/>
    <mergeCell ref="A1024:E1024"/>
    <mergeCell ref="A1056:O1056"/>
    <mergeCell ref="A1062:O1062"/>
    <mergeCell ref="A1074:C1074"/>
    <mergeCell ref="A1088:O1088"/>
    <mergeCell ref="C1090:N1090"/>
    <mergeCell ref="C1091:E1091"/>
    <mergeCell ref="F1091:H1091"/>
    <mergeCell ref="I1091:K1091"/>
    <mergeCell ref="L1091:N1091"/>
    <mergeCell ref="A1093:O1093"/>
    <mergeCell ref="A1094:O1094"/>
    <mergeCell ref="A1113:D1113"/>
    <mergeCell ref="A1120:O1120"/>
    <mergeCell ref="A1155:E1155"/>
    <mergeCell ref="A1198:O1198"/>
    <mergeCell ref="A1204:O1204"/>
    <mergeCell ref="A1216:C1216"/>
    <mergeCell ref="A1246:O1246"/>
    <mergeCell ref="C1248:N1248"/>
    <mergeCell ref="C1249:E1249"/>
    <mergeCell ref="F1249:H1249"/>
    <mergeCell ref="I1249:K1249"/>
    <mergeCell ref="L1249:N1249"/>
    <mergeCell ref="A1251:O1251"/>
    <mergeCell ref="A1252:O1252"/>
    <mergeCell ref="A1271:D1271"/>
    <mergeCell ref="A1278:O1278"/>
    <mergeCell ref="A1302:E1302"/>
    <mergeCell ref="A1341:O1341"/>
    <mergeCell ref="A1347:O1347"/>
    <mergeCell ref="A1359:C1359"/>
    <mergeCell ref="A1365:O1365"/>
    <mergeCell ref="C1367:N1367"/>
    <mergeCell ref="C1368:E1368"/>
    <mergeCell ref="F1368:H1368"/>
    <mergeCell ref="I1368:K1368"/>
    <mergeCell ref="L1368:N1368"/>
    <mergeCell ref="A1370:O1370"/>
    <mergeCell ref="A1371:O1371"/>
    <mergeCell ref="A1390:D1390"/>
    <mergeCell ref="A1397:O1397"/>
    <mergeCell ref="A1423:E1423"/>
    <mergeCell ref="A1462:O1462"/>
    <mergeCell ref="A1468:O1468"/>
    <mergeCell ref="A1481:C1481"/>
    <mergeCell ref="A1484:O1484"/>
    <mergeCell ref="C1486:N1486"/>
    <mergeCell ref="C1487:E1487"/>
    <mergeCell ref="F1487:H1487"/>
    <mergeCell ref="I1487:K1487"/>
    <mergeCell ref="L1487:N1487"/>
    <mergeCell ref="A1489:O1489"/>
    <mergeCell ref="A1490:O1490"/>
    <mergeCell ref="A1509:D1509"/>
    <mergeCell ref="A1516:O1516"/>
    <mergeCell ref="A1537:E1537"/>
    <mergeCell ref="A1569:O1569"/>
    <mergeCell ref="A1575:O1575"/>
    <mergeCell ref="A1585:C1585"/>
    <mergeCell ref="A1605:O1605"/>
    <mergeCell ref="C1607:N1607"/>
    <mergeCell ref="C1608:E1608"/>
    <mergeCell ref="F1608:H1608"/>
    <mergeCell ref="I1608:K1608"/>
    <mergeCell ref="L1608:N1608"/>
    <mergeCell ref="A1610:O1610"/>
    <mergeCell ref="A1611:O1611"/>
    <mergeCell ref="A1630:D1630"/>
    <mergeCell ref="A1637:O1637"/>
    <mergeCell ref="A1663:E1663"/>
    <mergeCell ref="A1706:O1706"/>
    <mergeCell ref="A1712:O1712"/>
    <mergeCell ref="A1722:C1722"/>
    <mergeCell ref="A1726:O1726"/>
    <mergeCell ref="C1728:N1728"/>
    <mergeCell ref="C1729:E1729"/>
    <mergeCell ref="F1729:H1729"/>
    <mergeCell ref="I1729:K1729"/>
    <mergeCell ref="L1729:N1729"/>
    <mergeCell ref="A1731:O1731"/>
    <mergeCell ref="A1732:O1732"/>
    <mergeCell ref="A1751:D1751"/>
    <mergeCell ref="A1758:O1758"/>
    <mergeCell ref="A1782:E1782"/>
    <mergeCell ref="A1821:O1821"/>
    <mergeCell ref="A1827:O1827"/>
    <mergeCell ref="A1837:C1837"/>
    <mergeCell ref="A1846:O1846"/>
    <mergeCell ref="C1848:N1848"/>
    <mergeCell ref="C1849:E1849"/>
    <mergeCell ref="F1849:H1849"/>
    <mergeCell ref="I1849:K1849"/>
    <mergeCell ref="L1849:N1849"/>
    <mergeCell ref="A1851:O1851"/>
    <mergeCell ref="A1852:O1852"/>
    <mergeCell ref="A1871:D1871"/>
    <mergeCell ref="A1878:O1878"/>
    <mergeCell ref="A1900:E1900"/>
    <mergeCell ref="A1938:O1938"/>
    <mergeCell ref="A1944:O1944"/>
    <mergeCell ref="A1953:C1953"/>
    <mergeCell ref="A1966:O1966"/>
    <mergeCell ref="C1968:N1968"/>
    <mergeCell ref="C1969:E1969"/>
    <mergeCell ref="F1969:H1969"/>
    <mergeCell ref="I1969:K1969"/>
    <mergeCell ref="L1969:N1969"/>
    <mergeCell ref="A1971:O1971"/>
    <mergeCell ref="A1972:O1972"/>
    <mergeCell ref="A1991:D1991"/>
    <mergeCell ref="A1998:O1998"/>
    <mergeCell ref="A2020:E2020"/>
    <mergeCell ref="A2058:O2058"/>
    <mergeCell ref="A2064:O2064"/>
    <mergeCell ref="A2074:C2074"/>
    <mergeCell ref="A2086:O2086"/>
    <mergeCell ref="A2087:O2087"/>
    <mergeCell ref="C2088:N2088"/>
    <mergeCell ref="C2089:E2089"/>
    <mergeCell ref="F2089:H2089"/>
    <mergeCell ref="I2089:K2089"/>
    <mergeCell ref="L2089:N2089"/>
    <mergeCell ref="A2091:O2091"/>
    <mergeCell ref="A2092:O2092"/>
    <mergeCell ref="A2111:D2111"/>
    <mergeCell ref="A2118:O2118"/>
    <mergeCell ref="A2137:E2137"/>
    <mergeCell ref="A2164:O2164"/>
    <mergeCell ref="A2170:O2170"/>
    <mergeCell ref="A2179:C2179"/>
    <mergeCell ref="A2211:O2211"/>
    <mergeCell ref="C2213:N2213"/>
    <mergeCell ref="C2214:E2214"/>
    <mergeCell ref="F2214:H2214"/>
    <mergeCell ref="I2214:K2214"/>
    <mergeCell ref="L2214:N2214"/>
    <mergeCell ref="A2216:O2216"/>
    <mergeCell ref="A2217:O2217"/>
    <mergeCell ref="A2236:D2236"/>
    <mergeCell ref="A2243:O2243"/>
    <mergeCell ref="A2262:E2262"/>
    <mergeCell ref="A2299:O2299"/>
    <mergeCell ref="A2305:O2305"/>
    <mergeCell ref="A2314:C2314"/>
    <mergeCell ref="A2331:O2331"/>
    <mergeCell ref="A2332:O2332"/>
    <mergeCell ref="C2333:N2333"/>
    <mergeCell ref="C2334:E2334"/>
    <mergeCell ref="F2334:H2334"/>
    <mergeCell ref="I2334:K2334"/>
    <mergeCell ref="L2334:N2334"/>
    <mergeCell ref="A2336:O2336"/>
    <mergeCell ref="A2337:O2337"/>
    <mergeCell ref="A2356:D2356"/>
    <mergeCell ref="A2363:O2363"/>
    <mergeCell ref="A2381:E2381"/>
    <mergeCell ref="A2407:O2407"/>
    <mergeCell ref="A2413:O2413"/>
    <mergeCell ref="A2424:C2424"/>
    <mergeCell ref="A2451:O2451"/>
    <mergeCell ref="C2453:N2453"/>
    <mergeCell ref="C2454:E2454"/>
    <mergeCell ref="F2454:H2454"/>
    <mergeCell ref="I2454:K2454"/>
    <mergeCell ref="L2454:N2454"/>
    <mergeCell ref="A2456:O2456"/>
    <mergeCell ref="A2457:O2457"/>
    <mergeCell ref="A2476:D2476"/>
    <mergeCell ref="A2483:O2483"/>
    <mergeCell ref="A2505:E2505"/>
    <mergeCell ref="A2543:O2543"/>
    <mergeCell ref="A2549:O2549"/>
    <mergeCell ref="A2559:C2559"/>
    <mergeCell ref="A2572:O2572"/>
    <mergeCell ref="C2574:N2574"/>
    <mergeCell ref="C2575:E2575"/>
    <mergeCell ref="F2575:H2575"/>
    <mergeCell ref="I2575:K2575"/>
    <mergeCell ref="L2575:N2575"/>
    <mergeCell ref="A2577:O2577"/>
    <mergeCell ref="A2578:O2578"/>
    <mergeCell ref="A2597:D2597"/>
    <mergeCell ref="A2604:O2604"/>
    <mergeCell ref="A2628:E2628"/>
    <mergeCell ref="A2651:O2651"/>
    <mergeCell ref="A2657:O2657"/>
    <mergeCell ref="A2666:C2666"/>
    <mergeCell ref="A2692:O2692"/>
    <mergeCell ref="C2694:N2694"/>
    <mergeCell ref="C2695:E2695"/>
    <mergeCell ref="F2695:H2695"/>
    <mergeCell ref="I2695:K2695"/>
    <mergeCell ref="L2695:N2695"/>
    <mergeCell ref="A2697:O2697"/>
    <mergeCell ref="A2698:O2698"/>
    <mergeCell ref="A2719:D2719"/>
    <mergeCell ref="A2726:O2726"/>
    <mergeCell ref="A2748:E2748"/>
    <mergeCell ref="A2786:O2786"/>
    <mergeCell ref="A2792:O2792"/>
    <mergeCell ref="A2806:C2806"/>
    <mergeCell ref="A2812:O2812"/>
    <mergeCell ref="C2814:N2814"/>
    <mergeCell ref="C2815:E2815"/>
    <mergeCell ref="F2815:H2815"/>
    <mergeCell ref="I2815:K2815"/>
    <mergeCell ref="L2815:N2815"/>
    <mergeCell ref="A2817:O2817"/>
    <mergeCell ref="A2818:O2818"/>
    <mergeCell ref="A2839:D2839"/>
    <mergeCell ref="A2846:O2846"/>
    <mergeCell ref="A2868:E2868"/>
    <mergeCell ref="A2906:O2906"/>
    <mergeCell ref="A2912:O2912"/>
    <mergeCell ref="A2926:C2926"/>
    <mergeCell ref="A2932:O2932"/>
    <mergeCell ref="C2934:N2934"/>
    <mergeCell ref="C2935:E2935"/>
    <mergeCell ref="F2935:H2935"/>
    <mergeCell ref="I2935:K2935"/>
    <mergeCell ref="L2935:N2935"/>
    <mergeCell ref="A2937:O2937"/>
    <mergeCell ref="A2938:O2938"/>
    <mergeCell ref="A2959:D2959"/>
    <mergeCell ref="A2966:O2966"/>
    <mergeCell ref="A2988:E2988"/>
    <mergeCell ref="A3026:O3026"/>
    <mergeCell ref="A3032:O3032"/>
    <mergeCell ref="A3046:C3046"/>
    <mergeCell ref="A3052:O3052"/>
    <mergeCell ref="C3054:N3054"/>
    <mergeCell ref="C3055:E3055"/>
    <mergeCell ref="F3055:H3055"/>
    <mergeCell ref="I3055:K3055"/>
    <mergeCell ref="L3055:N3055"/>
    <mergeCell ref="A3057:O3057"/>
    <mergeCell ref="A3058:O3058"/>
    <mergeCell ref="A3079:D3079"/>
    <mergeCell ref="A3086:O3086"/>
    <mergeCell ref="A3107:E3107"/>
    <mergeCell ref="A3145:O3145"/>
    <mergeCell ref="A3151:O3151"/>
    <mergeCell ref="A3165:C3165"/>
    <mergeCell ref="A3171:O3171"/>
    <mergeCell ref="C3173:N3173"/>
    <mergeCell ref="C3174:E3174"/>
    <mergeCell ref="F3174:H3174"/>
    <mergeCell ref="I3174:K3174"/>
    <mergeCell ref="L3174:N3174"/>
    <mergeCell ref="A3176:O3176"/>
    <mergeCell ref="A3177:O3177"/>
    <mergeCell ref="A3196:D3196"/>
    <mergeCell ref="A3203:O3203"/>
    <mergeCell ref="A3224:E3224"/>
    <mergeCell ref="A3262:O3262"/>
    <mergeCell ref="A3268:O3268"/>
    <mergeCell ref="A3280:C3280"/>
    <mergeCell ref="A3290:O3290"/>
    <mergeCell ref="A3292:A3293"/>
    <mergeCell ref="C3292:N3292"/>
    <mergeCell ref="C3293:E3293"/>
    <mergeCell ref="F3293:H3293"/>
    <mergeCell ref="I3293:K3293"/>
    <mergeCell ref="L3293:N3293"/>
    <mergeCell ref="A3295:O3295"/>
    <mergeCell ref="A3296:O3296"/>
    <mergeCell ref="A3317:D3317"/>
    <mergeCell ref="A3324:O3324"/>
    <mergeCell ref="A3345:E3345"/>
    <mergeCell ref="A3383:O3383"/>
    <mergeCell ref="A3389:O3389"/>
    <mergeCell ref="A3399:C3399"/>
    <mergeCell ref="A3411:O3411"/>
    <mergeCell ref="A3413:A3414"/>
    <mergeCell ref="C3413:N3413"/>
    <mergeCell ref="C3414:E3414"/>
    <mergeCell ref="F3414:H3414"/>
    <mergeCell ref="I3414:K3414"/>
    <mergeCell ref="L3414:N3414"/>
    <mergeCell ref="A3416:O3416"/>
    <mergeCell ref="A3417:O3417"/>
    <mergeCell ref="A3438:D3438"/>
    <mergeCell ref="A3445:O3445"/>
    <mergeCell ref="A3466:E3466"/>
    <mergeCell ref="A3504:O3504"/>
    <mergeCell ref="A3510:O3510"/>
    <mergeCell ref="A3520:C3520"/>
    <mergeCell ref="A3532:O3532"/>
    <mergeCell ref="C3534:N3534"/>
    <mergeCell ref="C3535:E3535"/>
    <mergeCell ref="F3535:H3535"/>
    <mergeCell ref="I3535:K3535"/>
    <mergeCell ref="L3535:N3535"/>
    <mergeCell ref="A3537:O3537"/>
    <mergeCell ref="A3538:O3538"/>
    <mergeCell ref="A3559:D3559"/>
    <mergeCell ref="A3566:O3566"/>
    <mergeCell ref="A3590:E3590"/>
    <mergeCell ref="A3628:O3628"/>
    <mergeCell ref="A3634:O3634"/>
    <mergeCell ref="A3646:C3646"/>
    <mergeCell ref="A3652:O3652"/>
    <mergeCell ref="C3654:N3654"/>
    <mergeCell ref="C3655:E3655"/>
    <mergeCell ref="F3655:H3655"/>
    <mergeCell ref="I3655:K3655"/>
    <mergeCell ref="L3655:N3655"/>
    <mergeCell ref="A3657:O3657"/>
    <mergeCell ref="A3658:O3658"/>
    <mergeCell ref="A3679:D3679"/>
    <mergeCell ref="A3686:O3686"/>
    <mergeCell ref="A3708:E3708"/>
    <mergeCell ref="A3746:O3746"/>
    <mergeCell ref="A3752:O3752"/>
    <mergeCell ref="A3764:C3764"/>
    <mergeCell ref="A3771:O3771"/>
    <mergeCell ref="C3773:N3773"/>
    <mergeCell ref="C3774:E3774"/>
    <mergeCell ref="F3774:H3774"/>
    <mergeCell ref="I3774:K3774"/>
    <mergeCell ref="L3774:N3774"/>
    <mergeCell ref="A3776:O3776"/>
    <mergeCell ref="A3777:O3777"/>
    <mergeCell ref="A3798:D3798"/>
    <mergeCell ref="A3805:O3805"/>
    <mergeCell ref="A3828:E3828"/>
    <mergeCell ref="A3866:O3866"/>
    <mergeCell ref="A3872:O3872"/>
    <mergeCell ref="A3884:C3884"/>
    <mergeCell ref="A3891:O3891"/>
    <mergeCell ref="C3893:N3893"/>
    <mergeCell ref="C3894:E3894"/>
    <mergeCell ref="F3894:H3894"/>
    <mergeCell ref="I3894:K3894"/>
    <mergeCell ref="L3894:N3894"/>
    <mergeCell ref="A3896:O3896"/>
    <mergeCell ref="A3897:O3897"/>
    <mergeCell ref="A3918:D3918"/>
    <mergeCell ref="A3925:O3925"/>
    <mergeCell ref="A3948:E3948"/>
    <mergeCell ref="A3986:O3986"/>
    <mergeCell ref="A3992:O3992"/>
    <mergeCell ref="A4002:C4002"/>
    <mergeCell ref="A4013:O4013"/>
    <mergeCell ref="C4015:N4015"/>
    <mergeCell ref="C4016:E4016"/>
    <mergeCell ref="F4016:H4016"/>
    <mergeCell ref="I4016:K4016"/>
    <mergeCell ref="L4016:N4016"/>
    <mergeCell ref="A4018:O4018"/>
    <mergeCell ref="A4019:O4019"/>
    <mergeCell ref="A4040:D4040"/>
    <mergeCell ref="A4047:O4047"/>
    <mergeCell ref="A4068:E4068"/>
    <mergeCell ref="A4106:O4106"/>
    <mergeCell ref="A4112:O4112"/>
    <mergeCell ref="A4122:C4122"/>
    <mergeCell ref="A4134:O4134"/>
    <mergeCell ref="C4136:N4136"/>
    <mergeCell ref="C4137:E4137"/>
    <mergeCell ref="F4137:H4137"/>
    <mergeCell ref="I4137:K4137"/>
    <mergeCell ref="L4137:N4137"/>
    <mergeCell ref="A4139:O4139"/>
    <mergeCell ref="A4142:D4142"/>
    <mergeCell ref="A4149:O4149"/>
    <mergeCell ref="A4170:E4170"/>
    <mergeCell ref="A4190:O4190"/>
    <mergeCell ref="A4196:O4196"/>
    <mergeCell ref="A4200:C4200"/>
    <mergeCell ref="A4215:O4215"/>
    <mergeCell ref="C4217:N4217"/>
    <mergeCell ref="C4218:E4218"/>
    <mergeCell ref="F4218:H4218"/>
    <mergeCell ref="I4218:K4218"/>
    <mergeCell ref="L4218:N4218"/>
    <mergeCell ref="A4220:O4220"/>
    <mergeCell ref="A4223:D4223"/>
    <mergeCell ref="A4230:O4230"/>
    <mergeCell ref="A4272:O4272"/>
    <mergeCell ref="A4278:O4278"/>
    <mergeCell ref="A4282:C4282"/>
    <mergeCell ref="A4296:O4296"/>
    <mergeCell ref="C4298:N4298"/>
    <mergeCell ref="C4299:E4299"/>
    <mergeCell ref="F4299:H4299"/>
    <mergeCell ref="I4299:K4299"/>
    <mergeCell ref="L4299:N4299"/>
    <mergeCell ref="A4301:O4301"/>
    <mergeCell ref="A4304:D4304"/>
    <mergeCell ref="A4311:O4311"/>
    <mergeCell ref="A4335:E4335"/>
    <mergeCell ref="A4355:O4355"/>
    <mergeCell ref="A4361:O4361"/>
    <mergeCell ref="A4367:C4367"/>
    <mergeCell ref="A4378:O4378"/>
    <mergeCell ref="C4380:N4380"/>
    <mergeCell ref="C4381:E4381"/>
    <mergeCell ref="F4381:H4381"/>
    <mergeCell ref="I4381:K4381"/>
    <mergeCell ref="L4381:N4381"/>
    <mergeCell ref="A4383:O4383"/>
    <mergeCell ref="A4386:D4386"/>
    <mergeCell ref="A4393:O4393"/>
    <mergeCell ref="A4420:E4420"/>
    <mergeCell ref="F4502:H4502"/>
    <mergeCell ref="I4502:K4502"/>
    <mergeCell ref="L4502:N4502"/>
    <mergeCell ref="A4456:O4456"/>
    <mergeCell ref="A4462:O4462"/>
    <mergeCell ref="A4473:C4473"/>
    <mergeCell ref="A4499:O4499"/>
    <mergeCell ref="A4575:O4575"/>
    <mergeCell ref="A4581:O4581"/>
    <mergeCell ref="A4593:C4593"/>
    <mergeCell ref="A725:O725"/>
    <mergeCell ref="A4504:O4504"/>
    <mergeCell ref="A4507:D4507"/>
    <mergeCell ref="A4514:O4514"/>
    <mergeCell ref="A4539:E4539"/>
    <mergeCell ref="C4501:N4501"/>
    <mergeCell ref="C4502:E4502"/>
  </mergeCells>
  <printOptions/>
  <pageMargins left="0.75" right="0.75" top="1" bottom="1" header="0.5" footer="0.5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economy</cp:lastModifiedBy>
  <cp:lastPrinted>2010-12-27T12:36:14Z</cp:lastPrinted>
  <dcterms:created xsi:type="dcterms:W3CDTF">1996-10-08T23:32:33Z</dcterms:created>
  <dcterms:modified xsi:type="dcterms:W3CDTF">2010-12-27T12:38:09Z</dcterms:modified>
  <cp:category/>
  <cp:version/>
  <cp:contentType/>
  <cp:contentStatus/>
</cp:coreProperties>
</file>